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669D617-1EEE-4C8D-841C-BB4A0B4DA4AC}" xr6:coauthVersionLast="47" xr6:coauthVersionMax="47" xr10:uidLastSave="{00000000-0000-0000-0000-000000000000}"/>
  <bookViews>
    <workbookView xWindow="-120" yWindow="-120" windowWidth="29040" windowHeight="15840" tabRatio="941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назначения'!$B$17:$Z$51</definedName>
    <definedName name="_xlnm._FilterDatabase" localSheetId="1" hidden="1">'(2) Вспомогательные материалы'!$B$17:$W$30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25" i="4"/>
  <c r="R26" i="4"/>
  <c r="R27" i="4"/>
  <c r="R28" i="4"/>
  <c r="R18" i="4"/>
  <c r="R19" i="12"/>
  <c r="R20" i="12"/>
  <c r="R21" i="12"/>
  <c r="R22" i="12"/>
  <c r="R23" i="12"/>
  <c r="R24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18" i="12"/>
  <c r="R18" i="13"/>
  <c r="U19" i="1"/>
  <c r="B19" i="4"/>
  <c r="B20" i="4" s="1"/>
  <c r="B21" i="4" s="1"/>
  <c r="B22" i="4" s="1"/>
  <c r="B23" i="4" s="1"/>
  <c r="B24" i="4" s="1"/>
  <c r="B25" i="4" s="1"/>
  <c r="B26" i="4" s="1"/>
  <c r="B27" i="4" s="1"/>
  <c r="B28" i="4" s="1"/>
  <c r="C19" i="4"/>
  <c r="C20" i="4"/>
  <c r="C21" i="4"/>
  <c r="C22" i="4"/>
  <c r="C23" i="4"/>
  <c r="C24" i="4"/>
  <c r="C25" i="4"/>
  <c r="C26" i="4"/>
  <c r="C27" i="4"/>
  <c r="C28" i="4"/>
  <c r="C36" i="12" l="1"/>
  <c r="C31" i="12"/>
  <c r="C30" i="12"/>
  <c r="C29" i="12"/>
  <c r="C26" i="12"/>
  <c r="C23" i="12"/>
  <c r="C22" i="12"/>
  <c r="C20" i="12"/>
  <c r="B19" i="12"/>
  <c r="B20" i="12" s="1"/>
  <c r="B21" i="12" s="1"/>
  <c r="C19" i="12"/>
  <c r="R18" i="9"/>
  <c r="C18" i="9"/>
  <c r="R18" i="7"/>
  <c r="C18" i="7"/>
  <c r="R18" i="1"/>
  <c r="C42" i="12"/>
  <c r="B22" i="12" l="1"/>
  <c r="B23" i="12" l="1"/>
  <c r="B24" i="12" s="1"/>
  <c r="B25" i="12" s="1"/>
  <c r="C37" i="12"/>
  <c r="C38" i="12"/>
  <c r="C39" i="12"/>
  <c r="C40" i="12"/>
  <c r="C41" i="12"/>
  <c r="C43" i="12"/>
  <c r="C44" i="12"/>
  <c r="C45" i="12"/>
  <c r="C46" i="12"/>
  <c r="C47" i="12"/>
  <c r="C48" i="12"/>
  <c r="C49" i="12"/>
  <c r="C19" i="1"/>
  <c r="B26" i="12" l="1"/>
  <c r="B27" i="12" s="1"/>
  <c r="B28" i="12" s="1"/>
  <c r="C18" i="13"/>
  <c r="C21" i="12"/>
  <c r="C24" i="12"/>
  <c r="C25" i="12"/>
  <c r="C27" i="12"/>
  <c r="C28" i="12"/>
  <c r="C32" i="12"/>
  <c r="C33" i="12"/>
  <c r="C34" i="12"/>
  <c r="C35" i="12"/>
  <c r="C18" i="12"/>
  <c r="B29" i="12" l="1"/>
  <c r="C18" i="4"/>
  <c r="B30" i="12" l="1"/>
  <c r="B20" i="13"/>
  <c r="B51" i="12"/>
  <c r="B20" i="11"/>
  <c r="B20" i="10"/>
  <c r="B20" i="9"/>
  <c r="B20" i="8"/>
  <c r="B20" i="7"/>
  <c r="B20" i="6"/>
  <c r="B20" i="5"/>
  <c r="B30" i="4"/>
  <c r="B31" i="12" l="1"/>
  <c r="B32" i="12" s="1"/>
  <c r="B33" i="12" s="1"/>
  <c r="B34" i="12" s="1"/>
  <c r="B35" i="12" s="1"/>
  <c r="B8" i="4"/>
  <c r="B8" i="5"/>
  <c r="B8" i="6"/>
  <c r="B8" i="7"/>
  <c r="B8" i="8"/>
  <c r="B8" i="9"/>
  <c r="B8" i="10"/>
  <c r="B8" i="11"/>
  <c r="B8" i="12"/>
  <c r="B8" i="13"/>
  <c r="B36" i="12" l="1"/>
  <c r="B37" i="12" s="1"/>
  <c r="B38" i="12" s="1"/>
  <c r="B39" i="12" s="1"/>
  <c r="B40" i="12" s="1"/>
  <c r="B41" i="12" s="1"/>
  <c r="B42" i="12" s="1"/>
  <c r="B43" i="12" s="1"/>
  <c r="B44" i="12" s="1"/>
  <c r="B45" i="12" s="1"/>
  <c r="B46" i="12" l="1"/>
  <c r="B47" i="12" s="1"/>
  <c r="B48" i="12" s="1"/>
  <c r="B49" i="12" s="1"/>
  <c r="R19" i="1"/>
</calcChain>
</file>

<file path=xl/sharedStrings.xml><?xml version="1.0" encoding="utf-8"?>
<sst xmlns="http://schemas.openxmlformats.org/spreadsheetml/2006/main" count="1371" uniqueCount="193">
  <si>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</si>
  <si>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</si>
  <si>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</si>
  <si>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</si>
  <si>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</si>
  <si>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</si>
  <si>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</si>
  <si>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</si>
  <si>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</si>
  <si>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</si>
  <si>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</si>
  <si>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</si>
  <si>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</si>
  <si>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</si>
  <si>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</si>
  <si>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</si>
  <si>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</si>
  <si>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</si>
  <si>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</si>
  <si>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</si>
  <si>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</si>
  <si>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</si>
  <si>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</si>
  <si>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</si>
  <si>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</si>
  <si>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</si>
  <si>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</si>
  <si>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</si>
  <si>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</si>
  <si>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</si>
  <si>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</si>
  <si>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</si>
  <si>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</si>
  <si>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</si>
  <si>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</si>
  <si>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</si>
  <si>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</si>
  <si>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</si>
  <si>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</si>
  <si>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</si>
  <si>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</si>
  <si>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</si>
  <si>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</si>
  <si>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</si>
  <si>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</si>
  <si>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</si>
  <si>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</si>
  <si>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</si>
  <si>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</si>
  <si>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</si>
  <si>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</si>
  <si>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</si>
  <si>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</si>
  <si>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</si>
  <si>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</si>
  <si>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</si>
  <si>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</si>
  <si>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</si>
  <si>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</si>
  <si>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Булат ООО</t>
  </si>
  <si>
    <t>ЭНЕРГОКОНСАЛТИНГГРУПП ООО</t>
  </si>
  <si>
    <t>Атол Онлайн ООО</t>
  </si>
  <si>
    <t>шт.</t>
  </si>
  <si>
    <t xml:space="preserve"> </t>
  </si>
  <si>
    <t>ед.</t>
  </si>
  <si>
    <t>ГЛОНАСС АО</t>
  </si>
  <si>
    <t>РемМарк СЦ ООО</t>
  </si>
  <si>
    <t>ТаймВэб.Технологии ООО</t>
  </si>
  <si>
    <t>Запасные части</t>
  </si>
  <si>
    <t>ПЕТРОЛ86 ООО</t>
  </si>
  <si>
    <t>тыс. м3</t>
  </si>
  <si>
    <t>ТЕХГИДРОСЕРВИС ООО</t>
  </si>
  <si>
    <t>литр/м3</t>
  </si>
  <si>
    <t>Страхование а/транспорта (ОСАГО)</t>
  </si>
  <si>
    <t>ВСК САО</t>
  </si>
  <si>
    <t>ПРОМЭКСПЕРТЮГРА ООО</t>
  </si>
  <si>
    <t>Экспертиза промышленной безопасности</t>
  </si>
  <si>
    <t>№3966 от 29.12.2025; №4009 от 30.12.2025</t>
  </si>
  <si>
    <t>Техносфера ООО</t>
  </si>
  <si>
    <t>Трейд-сервис ООО</t>
  </si>
  <si>
    <t>Комплектующие к орг. технике</t>
  </si>
  <si>
    <t>февраль 2026г.</t>
  </si>
  <si>
    <t>* Информация представлена при наличии документов по состоянию на 05.03.2026</t>
  </si>
  <si>
    <t>№1010126080000593/08/00000 от 31.01.2026; №6010126080000587/08/00000 от 31.01.2026</t>
  </si>
  <si>
    <t>№26013101121/05 от 31.01.2026; 
№ 26013101121/05 от 31.01.2026</t>
  </si>
  <si>
    <t>№105 от 31.01.2026</t>
  </si>
  <si>
    <t>№ХХХ0606345220 от 15.01.2026; №ХХХ0606335801 от 15.01.2026; №ХХХ0606338527 от 15.01.2026</t>
  </si>
  <si>
    <t>ТО охранно-пожарной сигнализации</t>
  </si>
  <si>
    <t>Аренда ККТ , услуги хранения ФН (он-лайн кассы)</t>
  </si>
  <si>
    <t>Аренда газ-да в.д. и котельной</t>
  </si>
  <si>
    <t>Аренда газ-да в.д. и ГРПШ</t>
  </si>
  <si>
    <t>Водоснабжение, водоотведение, потери, плата за нег. возд.на ЦС</t>
  </si>
  <si>
    <t>ТО и ремонт автотранспорта</t>
  </si>
  <si>
    <t>Услуги связи по тарифному плану ЭРА-ТЕЛЕМАТИКА</t>
  </si>
  <si>
    <t>Теплоэнергия и горячее водоснабжение</t>
  </si>
  <si>
    <t>Информ.обсл.в газете "Новости Югры" №1 от 15.01.2026</t>
  </si>
  <si>
    <t>Экземпляр системы СПС Консультант Плюс</t>
  </si>
  <si>
    <t>Право использования программы для ЭВМ "Контур.Диадок"</t>
  </si>
  <si>
    <t xml:space="preserve"> АПК Телескоп+ узел учета газа</t>
  </si>
  <si>
    <t>Услуги сотовой связи</t>
  </si>
  <si>
    <t>Обновление, замена,  активизация, настройка блока СКЗИ</t>
  </si>
  <si>
    <t>Аренда помещений РММ</t>
  </si>
  <si>
    <t>Аренда транспортных средств</t>
  </si>
  <si>
    <t>Аренда нежилого помещения</t>
  </si>
  <si>
    <t>Услуги почты</t>
  </si>
  <si>
    <t>Аренда газопр. высокого давления и ПГБ</t>
  </si>
  <si>
    <t>ТО и ремонт орг. техники, услуги заправки картриджей</t>
  </si>
  <si>
    <t>Услуги связи и интернета</t>
  </si>
  <si>
    <t>Свидетельство СРО на строительство</t>
  </si>
  <si>
    <t>Платформа ТАЙМВЭБ Панель управления сайтами</t>
  </si>
  <si>
    <t>Гос. пошлина за тех. осмотр</t>
  </si>
  <si>
    <t>Сопровождение ПО 1-С</t>
  </si>
  <si>
    <t>Утилизация ТБО</t>
  </si>
  <si>
    <t>Аренда газ-да п.г.т.Барсово</t>
  </si>
  <si>
    <t>Техосмотр а/м</t>
  </si>
  <si>
    <t>м3</t>
  </si>
  <si>
    <t>гКал/м3</t>
  </si>
  <si>
    <t>АПБ ООО</t>
  </si>
  <si>
    <t>№44 от 31.01.2026</t>
  </si>
  <si>
    <t>№1245989 от 31.01.2026</t>
  </si>
  <si>
    <t>Банных С. В. ИП</t>
  </si>
  <si>
    <t>№1 от 31.01.2026</t>
  </si>
  <si>
    <t>№00000002 от 29.01.2026</t>
  </si>
  <si>
    <t>ГВК СГМУП</t>
  </si>
  <si>
    <t>№199790 от 31.01.2026</t>
  </si>
  <si>
    <t>Гелеверя В.П. ИП</t>
  </si>
  <si>
    <t>№ 17 от 14.01.2026; № 76 от 28.01.2026</t>
  </si>
  <si>
    <t>№18942 от 31.01.2026</t>
  </si>
  <si>
    <t>104,7498/7,29</t>
  </si>
  <si>
    <t>ГТС СГМУП</t>
  </si>
  <si>
    <t>№1648 от 31.01.2026; № 1649 от 31.01.2026</t>
  </si>
  <si>
    <t>ИД НОВОСТИ ЮГРЫ АО</t>
  </si>
  <si>
    <t>№28 от 30.01.2026</t>
  </si>
  <si>
    <t>ИНФОРМБЮРО, ООО</t>
  </si>
  <si>
    <t>№89 от 30.01.2026</t>
  </si>
  <si>
    <t>Квашнина К.И. ИП</t>
  </si>
  <si>
    <t>№ 3 от 16.01.2026; № 5 от 29.01.2026</t>
  </si>
  <si>
    <t>Контур ПФ СКБ АО</t>
  </si>
  <si>
    <t>№2693108973 от 24.01.2026</t>
  </si>
  <si>
    <t>МИКРО-М ООО</t>
  </si>
  <si>
    <t>№7 от 25.01.2026</t>
  </si>
  <si>
    <t>МТС</t>
  </si>
  <si>
    <t>№. б/н от 31.01.2026</t>
  </si>
  <si>
    <t>НАВИС ООО</t>
  </si>
  <si>
    <t>№13 от 21.01.2026</t>
  </si>
  <si>
    <t xml:space="preserve">  НОВОЛИК ЧОУ ДПО</t>
  </si>
  <si>
    <t>№3 от 31.01.2026</t>
  </si>
  <si>
    <t>ОИС ООО</t>
  </si>
  <si>
    <t>№2 от 31.01.2027</t>
  </si>
  <si>
    <t>Погородняя-Граховская Анна Викторовна</t>
  </si>
  <si>
    <t>№000372 от 31.12.2025; №29 от 29.01.2026</t>
  </si>
  <si>
    <t>Почта России АО УФПС</t>
  </si>
  <si>
    <t>Ростелеком  ОАО</t>
  </si>
  <si>
    <t>СОЮЗ СТРОИТЕЛЕЙ ЮГРЫ СРО</t>
  </si>
  <si>
    <t>№58 от 12.01.2026</t>
  </si>
  <si>
    <t>№14986 от 31.01.2026</t>
  </si>
  <si>
    <t>№22 от 21.01.2026; №24 от 23.01.2026</t>
  </si>
  <si>
    <t xml:space="preserve">УФК по ХМАО-Югре (УМВД России по ХМАО-Югре) </t>
  </si>
  <si>
    <t>п/п 200-207  от 21.01.2026</t>
  </si>
  <si>
    <t xml:space="preserve"> №4 от 31.01.2026</t>
  </si>
  <si>
    <t>ЮГРА-ЭКОЛОГИЯ АО</t>
  </si>
  <si>
    <t>№26013101138/86/22 от 31.01.2026</t>
  </si>
  <si>
    <t>УТВиВ № 1 МУП "ТО "МО</t>
  </si>
  <si>
    <t>№ 970 от 31.01.2026</t>
  </si>
  <si>
    <t>Ербулов Игорь Сергеевич ИП</t>
  </si>
  <si>
    <t>№376 от 06.12.2024</t>
  </si>
  <si>
    <t>РЕМАВТОКРАН ООО</t>
  </si>
  <si>
    <t>№19 от 29.01.2026</t>
  </si>
  <si>
    <t>2,57621/0,06785</t>
  </si>
  <si>
    <t>№073006у00013077 от 31.12.2025; 
№073006у00013223 от 31.12.2025; 
№073006у00000750 от 31.01.2026; 
№073006у00000749 от 31.01.2026</t>
  </si>
  <si>
    <t>№SR-16-01-012 от 16.01.2026; 
№8 от 16.01.2026;
№SR-19-01-004 от 19.01.2026; 
№SR-22-01-008 от 22.01.2026</t>
  </si>
  <si>
    <t>№5450780/4697419 от 31.01.2026;
№5450780/4709020 от 31.01.2026;
№5450780/4809541 от 31.01.2026;
№5450780/4709477 от 31.01.2026</t>
  </si>
  <si>
    <t>природный газ-потери</t>
  </si>
  <si>
    <t>Расходные материалы</t>
  </si>
  <si>
    <t>Пластина 4х600х600</t>
  </si>
  <si>
    <t>ГАЗПРОМ ГАЗОРАСПРЕДЕЛЕНИЕ СЕВЕР АО</t>
  </si>
  <si>
    <t>№РГ1137 от 31.01.2026</t>
  </si>
  <si>
    <t>Авто Максимум ООО</t>
  </si>
  <si>
    <t>№75 от 30.01.2026</t>
  </si>
  <si>
    <t>№39 от 28.01.2026</t>
  </si>
  <si>
    <t>ПЕРВЫЙ АО</t>
  </si>
  <si>
    <t>№14 от 12.01.2026;
№47 от 19.01.2026;
№71 от 21.01.2026</t>
  </si>
  <si>
    <t>Печатный мир ООО</t>
  </si>
  <si>
    <t>№178 от 27.01.2026</t>
  </si>
  <si>
    <t>№РЦ-1685 от 29.01.2026</t>
  </si>
  <si>
    <t>ТСК ООО ТехноСварКомплект</t>
  </si>
  <si>
    <t>№ЦБ-266/3 от 22.01.2026</t>
  </si>
  <si>
    <t>ЮМК ООО</t>
  </si>
  <si>
    <t>№56 от 30.01.2026</t>
  </si>
  <si>
    <t>№20 от 29.01.2026</t>
  </si>
  <si>
    <t>Альшин М.Ш. ИП</t>
  </si>
  <si>
    <t>№15 от 30.01.2026</t>
  </si>
  <si>
    <t>№ТГ00-000093 от 16.01.2026;
№ТГ00-000202 от 22.01.2026;
№ТГ00-000316 от 29.01.2026;
№ТГ00-000362 от 30.01.2026;
ТГ00-000077 от 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</si>
</sst>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78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11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166" fontId="11" fillId="0" borderId="0" xfId="0" applyNumberFormat="1" applyFont="1" applyAlignment="1">
      <alignment horizontal="center" vertical="center" wrapText="1"/>
    </xf>
    <xf numFmtId="1" fontId="18" fillId="0" borderId="0" xfId="0" applyNumberFormat="1" applyFont="1"/>
    <xf numFmtId="0" fontId="4" fillId="0" borderId="0" xfId="1" applyFill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I25" sqref="I25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81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62" t="s">
        <v>53</v>
      </c>
      <c r="R18" s="63">
        <f>U18/T18</f>
        <v>1.0633096879945738E-2</v>
      </c>
      <c r="S18" s="62" t="s">
        <v>54</v>
      </c>
      <c r="T18" s="64">
        <v>19079.36</v>
      </c>
      <c r="U18" s="64">
        <v>202.87268328736153</v>
      </c>
      <c r="V18" s="62" t="s">
        <v>52</v>
      </c>
      <c r="W18" s="28" t="s">
        <v>84</v>
      </c>
    </row>
    <row r="19" spans="2:23" s="18" customFormat="1" ht="63" x14ac:dyDescent="0.25">
      <c r="B19" s="28">
        <v>2</v>
      </c>
      <c r="C19" s="39">
        <f>C18</f>
        <v>46053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62" t="s">
        <v>53</v>
      </c>
      <c r="R19" s="63">
        <f>U19/T19</f>
        <v>1.0182E-2</v>
      </c>
      <c r="S19" s="62" t="s">
        <v>54</v>
      </c>
      <c r="T19" s="64">
        <v>35</v>
      </c>
      <c r="U19" s="64">
        <f>356.37/1000</f>
        <v>0.35637000000000002</v>
      </c>
      <c r="V19" s="62" t="s">
        <v>56</v>
      </c>
      <c r="W19" s="62" t="s">
        <v>83</v>
      </c>
    </row>
    <row r="20" spans="2:23" s="18" customFormat="1" x14ac:dyDescent="0.25">
      <c r="U20" s="22"/>
    </row>
    <row r="21" spans="2:23" s="18" customFormat="1" x14ac:dyDescent="0.25">
      <c r="B21" s="42" t="s">
        <v>82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3"/>
  <sheetViews>
    <sheetView topLeftCell="A2" zoomScale="74" zoomScaleNormal="74" workbookViewId="0">
      <pane xSplit="3" ySplit="16" topLeftCell="D25" activePane="bottomRight" state="frozen"/>
      <selection activeCell="A2" sqref="A2"/>
      <selection pane="topRight" activeCell="D2" sqref="D2"/>
      <selection pane="bottomLeft" activeCell="A18" sqref="A18"/>
      <selection pane="bottomRight" activeCell="O35" sqref="O3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59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63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62" t="s">
        <v>172</v>
      </c>
      <c r="R18" s="63">
        <f>U18/T18</f>
        <v>6.3802277570591368</v>
      </c>
      <c r="S18" s="62" t="s">
        <v>70</v>
      </c>
      <c r="T18" s="68">
        <v>112.62</v>
      </c>
      <c r="U18" s="69">
        <v>718.54124999999999</v>
      </c>
      <c r="V18" s="67" t="s">
        <v>175</v>
      </c>
      <c r="W18" s="70" t="s">
        <v>176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46053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62" t="s">
        <v>68</v>
      </c>
      <c r="R19" s="63">
        <f t="shared" ref="R19:R30" si="0">U19/T19</f>
        <v>1.4363636363636363</v>
      </c>
      <c r="S19" s="62" t="s">
        <v>62</v>
      </c>
      <c r="T19" s="68">
        <v>11</v>
      </c>
      <c r="U19" s="69">
        <v>15.799999999999999</v>
      </c>
      <c r="V19" s="67" t="s">
        <v>177</v>
      </c>
      <c r="W19" s="70" t="s">
        <v>178</v>
      </c>
    </row>
    <row r="20" spans="2:23" s="17" customFormat="1" ht="32.25" customHeight="1" x14ac:dyDescent="0.25">
      <c r="B20" s="28">
        <f t="shared" ref="B20:B28" si="1">B19+1</f>
        <v>3</v>
      </c>
      <c r="C20" s="39">
        <f>'(1) Приобретение электроэнергии'!$C$18</f>
        <v>46053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62" t="s">
        <v>68</v>
      </c>
      <c r="R20" s="63">
        <f t="shared" si="0"/>
        <v>1.06</v>
      </c>
      <c r="S20" s="62" t="s">
        <v>62</v>
      </c>
      <c r="T20" s="68">
        <v>20</v>
      </c>
      <c r="U20" s="69">
        <v>21.2</v>
      </c>
      <c r="V20" s="67" t="s">
        <v>125</v>
      </c>
      <c r="W20" s="70" t="s">
        <v>179</v>
      </c>
    </row>
    <row r="21" spans="2:23" s="17" customFormat="1" ht="32.25" customHeight="1" x14ac:dyDescent="0.25">
      <c r="B21" s="28">
        <f t="shared" si="1"/>
        <v>4</v>
      </c>
      <c r="C21" s="39">
        <f>'(1) Приобретение электроэнергии'!$C$18</f>
        <v>46053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62" t="s">
        <v>80</v>
      </c>
      <c r="R21" s="63">
        <f t="shared" si="0"/>
        <v>8.0206896551724138E-2</v>
      </c>
      <c r="S21" s="62" t="s">
        <v>62</v>
      </c>
      <c r="T21" s="68">
        <v>145</v>
      </c>
      <c r="U21" s="69">
        <v>11.63</v>
      </c>
      <c r="V21" s="67" t="s">
        <v>180</v>
      </c>
      <c r="W21" s="70" t="s">
        <v>181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46053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62" t="s">
        <v>173</v>
      </c>
      <c r="R22" s="63">
        <f t="shared" si="0"/>
        <v>0.10165217391304349</v>
      </c>
      <c r="S22" s="62" t="s">
        <v>62</v>
      </c>
      <c r="T22" s="68">
        <v>46</v>
      </c>
      <c r="U22" s="69">
        <v>4.6760000000000002</v>
      </c>
      <c r="V22" s="67" t="s">
        <v>182</v>
      </c>
      <c r="W22" s="70" t="s">
        <v>183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46053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62" t="s">
        <v>68</v>
      </c>
      <c r="R23" s="63">
        <f t="shared" si="0"/>
        <v>7.1879999999999997</v>
      </c>
      <c r="S23" s="62" t="s">
        <v>62</v>
      </c>
      <c r="T23" s="68">
        <v>1</v>
      </c>
      <c r="U23" s="69">
        <v>7.1879999999999997</v>
      </c>
      <c r="V23" s="67" t="s">
        <v>79</v>
      </c>
      <c r="W23" s="70" t="s">
        <v>184</v>
      </c>
    </row>
    <row r="24" spans="2:23" s="17" customFormat="1" ht="32.25" customHeight="1" x14ac:dyDescent="0.25">
      <c r="B24" s="28">
        <f t="shared" si="1"/>
        <v>7</v>
      </c>
      <c r="C24" s="39">
        <f>'(1) Приобретение электроэнергии'!$C$18</f>
        <v>46053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62" t="s">
        <v>173</v>
      </c>
      <c r="R24" s="63">
        <f t="shared" si="0"/>
        <v>1.3297999999999999</v>
      </c>
      <c r="S24" s="62" t="s">
        <v>62</v>
      </c>
      <c r="T24" s="68">
        <v>22</v>
      </c>
      <c r="U24" s="69">
        <v>29.255599999999998</v>
      </c>
      <c r="V24" s="67" t="s">
        <v>185</v>
      </c>
      <c r="W24" s="70" t="s">
        <v>186</v>
      </c>
    </row>
    <row r="25" spans="2:23" s="17" customFormat="1" ht="32.25" customHeight="1" x14ac:dyDescent="0.25">
      <c r="B25" s="28">
        <f t="shared" si="1"/>
        <v>8</v>
      </c>
      <c r="C25" s="39">
        <f>'(1) Приобретение электроэнергии'!$C$18</f>
        <v>46053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62" t="s">
        <v>174</v>
      </c>
      <c r="R25" s="63">
        <f t="shared" si="0"/>
        <v>1.8</v>
      </c>
      <c r="S25" s="62" t="s">
        <v>62</v>
      </c>
      <c r="T25" s="68">
        <v>2</v>
      </c>
      <c r="U25" s="69">
        <v>3.6</v>
      </c>
      <c r="V25" s="67" t="s">
        <v>187</v>
      </c>
      <c r="W25" s="70" t="s">
        <v>188</v>
      </c>
    </row>
    <row r="26" spans="2:23" s="17" customFormat="1" ht="32.25" customHeight="1" x14ac:dyDescent="0.25">
      <c r="B26" s="28">
        <f t="shared" si="1"/>
        <v>9</v>
      </c>
      <c r="C26" s="39">
        <f>'(1) Приобретение электроэнергии'!$C$18</f>
        <v>46053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62" t="s">
        <v>68</v>
      </c>
      <c r="R26" s="63">
        <f t="shared" si="0"/>
        <v>0.34471777777777779</v>
      </c>
      <c r="S26" s="62" t="s">
        <v>62</v>
      </c>
      <c r="T26" s="68">
        <v>270</v>
      </c>
      <c r="U26" s="69">
        <v>93.073800000000006</v>
      </c>
      <c r="V26" s="67" t="s">
        <v>166</v>
      </c>
      <c r="W26" s="70" t="s">
        <v>189</v>
      </c>
    </row>
    <row r="27" spans="2:23" s="17" customFormat="1" ht="32.25" customHeight="1" x14ac:dyDescent="0.25">
      <c r="B27" s="28">
        <f t="shared" si="1"/>
        <v>10</v>
      </c>
      <c r="C27" s="39">
        <f>'(1) Приобретение электроэнергии'!$C$18</f>
        <v>46053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62" t="s">
        <v>68</v>
      </c>
      <c r="R27" s="63">
        <f t="shared" si="0"/>
        <v>1.0797727272727273</v>
      </c>
      <c r="S27" s="62" t="s">
        <v>62</v>
      </c>
      <c r="T27" s="68">
        <v>22</v>
      </c>
      <c r="U27" s="69">
        <v>23.754999999999999</v>
      </c>
      <c r="V27" s="67" t="s">
        <v>190</v>
      </c>
      <c r="W27" s="70" t="s">
        <v>191</v>
      </c>
    </row>
    <row r="28" spans="2:23" s="17" customFormat="1" ht="32.25" customHeight="1" x14ac:dyDescent="0.25">
      <c r="B28" s="28">
        <f t="shared" si="1"/>
        <v>11</v>
      </c>
      <c r="C28" s="39">
        <f>'(1) Приобретение электроэнергии'!$C$18</f>
        <v>46053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62" t="s">
        <v>173</v>
      </c>
      <c r="R28" s="63">
        <f t="shared" si="0"/>
        <v>0.12207286729857819</v>
      </c>
      <c r="S28" s="62" t="s">
        <v>62</v>
      </c>
      <c r="T28" s="68">
        <v>422</v>
      </c>
      <c r="U28" s="69">
        <v>51.514749999999999</v>
      </c>
      <c r="V28" s="67" t="s">
        <v>71</v>
      </c>
      <c r="W28" s="70" t="s">
        <v>192</v>
      </c>
    </row>
    <row r="29" spans="2:23" s="17" customFormat="1" ht="49.5" customHeight="1" x14ac:dyDescent="0.25">
      <c r="B29" s="48"/>
      <c r="C29" s="49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/>
      <c r="U29" s="57"/>
      <c r="V29" s="56"/>
      <c r="W29" s="60"/>
    </row>
    <row r="30" spans="2:23" s="42" customFormat="1" ht="15.75" x14ac:dyDescent="0.25">
      <c r="B30" s="42" t="str">
        <f>'(1) Приобретение электроэнергии'!B21</f>
        <v>* Информация представлена при наличии документов по состоянию на 05.03.2026</v>
      </c>
      <c r="Q30" s="55"/>
      <c r="R30" s="55"/>
      <c r="S30" s="55"/>
      <c r="T30" s="29"/>
      <c r="U30" s="58"/>
    </row>
    <row r="33" spans="18:21" x14ac:dyDescent="0.25">
      <c r="T33" s="29"/>
    </row>
    <row r="37" spans="18:21" x14ac:dyDescent="0.25">
      <c r="U37" s="29"/>
    </row>
    <row r="40" spans="18:21" x14ac:dyDescent="0.25">
      <c r="R40" s="29"/>
      <c r="S40" s="29"/>
    </row>
    <row r="43" spans="18:21" x14ac:dyDescent="0.25">
      <c r="R43" s="29"/>
      <c r="S43" s="29"/>
      <c r="T43" s="29"/>
    </row>
  </sheetData>
  <autoFilter ref="B17:W30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6" sqref="K26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N31" sqref="N31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63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topLeftCell="D1" zoomScale="84" zoomScaleNormal="84" workbookViewId="0">
      <selection activeCell="N23" sqref="N23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>
        <v>1</v>
      </c>
      <c r="C18" s="39">
        <f>'(1) Приобретение электроэнергии'!$C$18</f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62" t="s">
        <v>73</v>
      </c>
      <c r="R18" s="63">
        <f>U18/T18</f>
        <v>5.4006499999999997</v>
      </c>
      <c r="S18" s="62" t="s">
        <v>64</v>
      </c>
      <c r="T18" s="68">
        <v>3</v>
      </c>
      <c r="U18" s="69">
        <v>16.20195</v>
      </c>
      <c r="V18" s="62" t="s">
        <v>74</v>
      </c>
      <c r="W18" s="70" t="s">
        <v>86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0: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>
        <v>1</v>
      </c>
      <c r="C18" s="39">
        <f>'(1) Приобретение электроэнергии'!$C$18</f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76</v>
      </c>
      <c r="R18" s="50">
        <f>U18/T18</f>
        <v>160</v>
      </c>
      <c r="S18" s="28" t="s">
        <v>64</v>
      </c>
      <c r="T18" s="52">
        <v>3</v>
      </c>
      <c r="U18" s="53">
        <v>480</v>
      </c>
      <c r="V18" s="28" t="s">
        <v>75</v>
      </c>
      <c r="W18" s="54" t="s">
        <v>77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  <row r="30" spans="2:23" x14ac:dyDescent="0.25">
      <c r="V30" t="s">
        <v>63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H24" sqref="H24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62"/>
  <sheetViews>
    <sheetView topLeftCell="A2" zoomScale="70" zoomScaleNormal="70" workbookViewId="0">
      <pane xSplit="3" ySplit="16" topLeftCell="F46" activePane="bottomRight" state="frozen"/>
      <selection activeCell="A2" sqref="A2"/>
      <selection pane="topRight" activeCell="D2" sqref="D2"/>
      <selection pane="bottomLeft" activeCell="A18" sqref="A18"/>
      <selection pane="bottomRight" activeCell="V64" sqref="V64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74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58</v>
      </c>
    </row>
    <row r="5" spans="2:23" s="3" customFormat="1" ht="15.75" x14ac:dyDescent="0.25">
      <c r="L5" s="1"/>
      <c r="Q5" s="75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75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63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70" t="s">
        <v>87</v>
      </c>
      <c r="R18" s="71">
        <f>U18/T18</f>
        <v>10.5</v>
      </c>
      <c r="S18" s="62" t="s">
        <v>51</v>
      </c>
      <c r="T18" s="62">
        <v>1</v>
      </c>
      <c r="U18" s="71">
        <v>10.5</v>
      </c>
      <c r="V18" s="70" t="s">
        <v>117</v>
      </c>
      <c r="W18" s="70" t="s">
        <v>118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46053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70" t="s">
        <v>88</v>
      </c>
      <c r="R19" s="71">
        <f t="shared" ref="R19:R51" si="0">U19/T19</f>
        <v>0.2074</v>
      </c>
      <c r="S19" s="62" t="s">
        <v>51</v>
      </c>
      <c r="T19" s="62">
        <v>1</v>
      </c>
      <c r="U19" s="71">
        <v>0.2074</v>
      </c>
      <c r="V19" s="70" t="s">
        <v>61</v>
      </c>
      <c r="W19" s="70" t="s">
        <v>119</v>
      </c>
      <c r="Y19" s="37"/>
      <c r="Z19" s="37"/>
    </row>
    <row r="20" spans="2:26" s="17" customFormat="1" ht="30" customHeight="1" x14ac:dyDescent="0.25">
      <c r="B20" s="28">
        <f>B19+1</f>
        <v>3</v>
      </c>
      <c r="C20" s="40">
        <f>'(1) Приобретение электроэнергии'!$C$18</f>
        <v>46053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70" t="s">
        <v>89</v>
      </c>
      <c r="R20" s="71">
        <f t="shared" si="0"/>
        <v>4.5</v>
      </c>
      <c r="S20" s="62" t="s">
        <v>64</v>
      </c>
      <c r="T20" s="62">
        <v>1</v>
      </c>
      <c r="U20" s="71">
        <v>4.5</v>
      </c>
      <c r="V20" s="70" t="s">
        <v>120</v>
      </c>
      <c r="W20" s="70" t="s">
        <v>121</v>
      </c>
      <c r="Y20" s="37"/>
      <c r="Z20" s="37"/>
    </row>
    <row r="21" spans="2:26" s="17" customFormat="1" ht="30" customHeight="1" x14ac:dyDescent="0.25">
      <c r="B21" s="28">
        <f t="shared" ref="B21:B49" si="1">B20+1</f>
        <v>4</v>
      </c>
      <c r="C21" s="40">
        <f>'(1) Приобретение электроэнергии'!$C$18</f>
        <v>46053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70" t="s">
        <v>90</v>
      </c>
      <c r="R21" s="71">
        <f t="shared" si="0"/>
        <v>3.5745999999999998</v>
      </c>
      <c r="S21" s="62" t="s">
        <v>64</v>
      </c>
      <c r="T21" s="62">
        <v>1</v>
      </c>
      <c r="U21" s="71">
        <v>3.5745999999999998</v>
      </c>
      <c r="V21" s="70" t="s">
        <v>59</v>
      </c>
      <c r="W21" s="70" t="s">
        <v>122</v>
      </c>
      <c r="Y21" s="37"/>
      <c r="Z21" s="37"/>
    </row>
    <row r="22" spans="2:26" s="17" customFormat="1" ht="30" customHeight="1" x14ac:dyDescent="0.25">
      <c r="B22" s="28">
        <f t="shared" ref="B22" si="2">B21+1</f>
        <v>5</v>
      </c>
      <c r="C22" s="40">
        <f>'(1) Приобретение электроэнергии'!$C$18</f>
        <v>46053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70" t="s">
        <v>91</v>
      </c>
      <c r="R22" s="71">
        <f t="shared" si="0"/>
        <v>0.17920973608853813</v>
      </c>
      <c r="S22" s="62" t="s">
        <v>115</v>
      </c>
      <c r="T22" s="62">
        <v>129.20999999999998</v>
      </c>
      <c r="U22" s="71">
        <v>23.155690000000007</v>
      </c>
      <c r="V22" s="70" t="s">
        <v>123</v>
      </c>
      <c r="W22" s="70" t="s">
        <v>124</v>
      </c>
      <c r="Y22" s="37"/>
      <c r="Z22" s="37"/>
    </row>
    <row r="23" spans="2:26" s="17" customFormat="1" ht="30" customHeight="1" x14ac:dyDescent="0.25">
      <c r="B23" s="28">
        <f t="shared" ref="B23:B28" si="3">B22+1</f>
        <v>6</v>
      </c>
      <c r="C23" s="40">
        <f>'(1) Приобретение электроэнергии'!$C$18</f>
        <v>46053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70" t="s">
        <v>92</v>
      </c>
      <c r="R23" s="71">
        <f t="shared" si="0"/>
        <v>18.75</v>
      </c>
      <c r="S23" s="62" t="s">
        <v>64</v>
      </c>
      <c r="T23" s="62">
        <v>2</v>
      </c>
      <c r="U23" s="71">
        <v>37.5</v>
      </c>
      <c r="V23" s="70" t="s">
        <v>125</v>
      </c>
      <c r="W23" s="70" t="s">
        <v>126</v>
      </c>
      <c r="Y23" s="37"/>
      <c r="Z23" s="37"/>
    </row>
    <row r="24" spans="2:26" s="17" customFormat="1" ht="30" customHeight="1" x14ac:dyDescent="0.25">
      <c r="B24" s="28">
        <f t="shared" si="3"/>
        <v>7</v>
      </c>
      <c r="C24" s="40">
        <f>'(1) Приобретение электроэнергии'!$C$18</f>
        <v>46053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70" t="s">
        <v>93</v>
      </c>
      <c r="R24" s="71">
        <f t="shared" si="0"/>
        <v>0.43675999999999998</v>
      </c>
      <c r="S24" s="62" t="s">
        <v>51</v>
      </c>
      <c r="T24" s="62">
        <v>1</v>
      </c>
      <c r="U24" s="71">
        <v>0.43675999999999998</v>
      </c>
      <c r="V24" s="70" t="s">
        <v>65</v>
      </c>
      <c r="W24" s="70" t="s">
        <v>127</v>
      </c>
      <c r="Y24" s="37"/>
      <c r="Z24" s="37"/>
    </row>
    <row r="25" spans="2:26" s="17" customFormat="1" ht="32.25" customHeight="1" x14ac:dyDescent="0.25">
      <c r="B25" s="28">
        <f t="shared" si="3"/>
        <v>8</v>
      </c>
      <c r="C25" s="40">
        <f>'(1) Приобретение электроэнергии'!$C$18</f>
        <v>46053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72" t="s">
        <v>94</v>
      </c>
      <c r="R25" s="9" t="s">
        <v>168</v>
      </c>
      <c r="S25" s="62" t="s">
        <v>116</v>
      </c>
      <c r="T25" s="68" t="s">
        <v>128</v>
      </c>
      <c r="U25" s="64">
        <v>270.35237999999998</v>
      </c>
      <c r="V25" s="67" t="s">
        <v>129</v>
      </c>
      <c r="W25" s="67" t="s">
        <v>130</v>
      </c>
      <c r="Y25" s="37"/>
      <c r="Z25" s="37"/>
    </row>
    <row r="26" spans="2:26" s="17" customFormat="1" ht="70.5" customHeight="1" x14ac:dyDescent="0.25">
      <c r="B26" s="28">
        <f t="shared" si="3"/>
        <v>9</v>
      </c>
      <c r="C26" s="40">
        <f>'(1) Приобретение электроэнергии'!$C$18</f>
        <v>46053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70" t="s">
        <v>95</v>
      </c>
      <c r="R26" s="71">
        <f t="shared" si="0"/>
        <v>3.2825000000000002</v>
      </c>
      <c r="S26" s="62" t="s">
        <v>64</v>
      </c>
      <c r="T26" s="68">
        <v>2</v>
      </c>
      <c r="U26" s="69">
        <v>6.5650000000000004</v>
      </c>
      <c r="V26" s="67" t="s">
        <v>131</v>
      </c>
      <c r="W26" s="67" t="s">
        <v>132</v>
      </c>
      <c r="Y26" s="37"/>
      <c r="Z26" s="37"/>
    </row>
    <row r="27" spans="2:26" s="17" customFormat="1" ht="70.5" customHeight="1" x14ac:dyDescent="0.25">
      <c r="B27" s="28">
        <f t="shared" si="3"/>
        <v>10</v>
      </c>
      <c r="C27" s="40">
        <f>'(1) Приобретение электроэнергии'!$C$18</f>
        <v>46053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70" t="s">
        <v>96</v>
      </c>
      <c r="R27" s="71">
        <f t="shared" si="0"/>
        <v>23.978999999999999</v>
      </c>
      <c r="S27" s="62" t="s">
        <v>51</v>
      </c>
      <c r="T27" s="68">
        <v>1</v>
      </c>
      <c r="U27" s="69">
        <v>23.978999999999999</v>
      </c>
      <c r="V27" s="67" t="s">
        <v>133</v>
      </c>
      <c r="W27" s="67" t="s">
        <v>134</v>
      </c>
      <c r="Y27" s="37"/>
      <c r="Z27" s="37"/>
    </row>
    <row r="28" spans="2:26" s="18" customFormat="1" ht="22.5" customHeight="1" x14ac:dyDescent="0.25">
      <c r="B28" s="28">
        <f t="shared" si="3"/>
        <v>11</v>
      </c>
      <c r="C28" s="40">
        <f>'(1) Приобретение электроэнергии'!$C$18</f>
        <v>46053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72" t="s">
        <v>92</v>
      </c>
      <c r="R28" s="71">
        <f t="shared" si="0"/>
        <v>6.0600000000000005</v>
      </c>
      <c r="S28" s="62" t="s">
        <v>64</v>
      </c>
      <c r="T28" s="68">
        <v>7</v>
      </c>
      <c r="U28" s="69">
        <v>42.42</v>
      </c>
      <c r="V28" s="67" t="s">
        <v>135</v>
      </c>
      <c r="W28" s="67" t="s">
        <v>136</v>
      </c>
      <c r="Y28" s="37"/>
      <c r="Z28" s="37"/>
    </row>
    <row r="29" spans="2:26" s="18" customFormat="1" ht="34.5" customHeight="1" x14ac:dyDescent="0.25">
      <c r="B29" s="28">
        <f t="shared" ref="B29:B34" si="4">B28+1</f>
        <v>12</v>
      </c>
      <c r="C29" s="40">
        <f>'(1) Приобретение электроэнергии'!$C$18</f>
        <v>46053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72" t="s">
        <v>97</v>
      </c>
      <c r="R29" s="71">
        <f t="shared" si="0"/>
        <v>19.899999999999999</v>
      </c>
      <c r="S29" s="62" t="s">
        <v>51</v>
      </c>
      <c r="T29" s="68">
        <v>1</v>
      </c>
      <c r="U29" s="69">
        <v>19.899999999999999</v>
      </c>
      <c r="V29" s="67" t="s">
        <v>137</v>
      </c>
      <c r="W29" s="67" t="s">
        <v>138</v>
      </c>
      <c r="Y29" s="37"/>
      <c r="Z29" s="37"/>
    </row>
    <row r="30" spans="2:26" s="18" customFormat="1" ht="53.25" customHeight="1" x14ac:dyDescent="0.25">
      <c r="B30" s="28">
        <f t="shared" si="4"/>
        <v>13</v>
      </c>
      <c r="C30" s="40">
        <f>'(1) Приобретение электроэнергии'!$C$18</f>
        <v>46053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72" t="s">
        <v>98</v>
      </c>
      <c r="R30" s="71">
        <f t="shared" si="0"/>
        <v>46.111659999999993</v>
      </c>
      <c r="S30" s="62" t="s">
        <v>51</v>
      </c>
      <c r="T30" s="68">
        <v>1</v>
      </c>
      <c r="U30" s="69">
        <v>46.111659999999993</v>
      </c>
      <c r="V30" s="67" t="s">
        <v>139</v>
      </c>
      <c r="W30" s="67" t="s">
        <v>140</v>
      </c>
      <c r="Y30" s="37"/>
      <c r="Z30" s="37"/>
    </row>
    <row r="31" spans="2:26" s="18" customFormat="1" ht="53.25" customHeight="1" x14ac:dyDescent="0.25">
      <c r="B31" s="28">
        <f t="shared" si="4"/>
        <v>14</v>
      </c>
      <c r="C31" s="40">
        <f>'(1) Приобретение электроэнергии'!$C$18</f>
        <v>46053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72" t="s">
        <v>99</v>
      </c>
      <c r="R31" s="71">
        <f t="shared" si="0"/>
        <v>202.90943999999999</v>
      </c>
      <c r="S31" s="62" t="s">
        <v>51</v>
      </c>
      <c r="T31" s="68">
        <v>1</v>
      </c>
      <c r="U31" s="69">
        <v>202.90943999999999</v>
      </c>
      <c r="V31" s="67" t="s">
        <v>141</v>
      </c>
      <c r="W31" s="67" t="s">
        <v>142</v>
      </c>
      <c r="Y31" s="37"/>
      <c r="Z31" s="37"/>
    </row>
    <row r="32" spans="2:26" s="17" customFormat="1" ht="34.5" customHeight="1" x14ac:dyDescent="0.25">
      <c r="B32" s="28">
        <f t="shared" si="4"/>
        <v>15</v>
      </c>
      <c r="C32" s="40">
        <f>'(1) Приобретение электроэнергии'!$C$18</f>
        <v>46053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72" t="s">
        <v>100</v>
      </c>
      <c r="R32" s="71">
        <f t="shared" si="0"/>
        <v>9.15</v>
      </c>
      <c r="S32" s="62" t="s">
        <v>51</v>
      </c>
      <c r="T32" s="68">
        <v>1</v>
      </c>
      <c r="U32" s="69">
        <v>9.15</v>
      </c>
      <c r="V32" s="67" t="s">
        <v>143</v>
      </c>
      <c r="W32" s="67" t="s">
        <v>144</v>
      </c>
      <c r="Y32" s="37"/>
      <c r="Z32" s="37"/>
    </row>
    <row r="33" spans="2:26" s="17" customFormat="1" ht="34.5" customHeight="1" x14ac:dyDescent="0.25">
      <c r="B33" s="28">
        <f t="shared" si="4"/>
        <v>16</v>
      </c>
      <c r="C33" s="40">
        <f>'(1) Приобретение электроэнергии'!$C$18</f>
        <v>46053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72" t="s">
        <v>90</v>
      </c>
      <c r="R33" s="71">
        <f t="shared" si="0"/>
        <v>2.1</v>
      </c>
      <c r="S33" s="62" t="s">
        <v>51</v>
      </c>
      <c r="T33" s="68">
        <v>1</v>
      </c>
      <c r="U33" s="69">
        <v>2.1</v>
      </c>
      <c r="V33" s="67" t="s">
        <v>145</v>
      </c>
      <c r="W33" s="67" t="s">
        <v>146</v>
      </c>
      <c r="Y33" s="37"/>
      <c r="Z33" s="37"/>
    </row>
    <row r="34" spans="2:26" s="17" customFormat="1" ht="62.25" customHeight="1" x14ac:dyDescent="0.25">
      <c r="B34" s="28">
        <f t="shared" si="4"/>
        <v>17</v>
      </c>
      <c r="C34" s="40">
        <f>'(1) Приобретение электроэнергии'!$C$18</f>
        <v>46053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72" t="s">
        <v>101</v>
      </c>
      <c r="R34" s="71">
        <f t="shared" si="0"/>
        <v>204</v>
      </c>
      <c r="S34" s="62" t="s">
        <v>51</v>
      </c>
      <c r="T34" s="71">
        <v>1</v>
      </c>
      <c r="U34" s="69">
        <v>204</v>
      </c>
      <c r="V34" s="67" t="s">
        <v>147</v>
      </c>
      <c r="W34" s="67" t="s">
        <v>121</v>
      </c>
      <c r="Y34" s="37"/>
      <c r="Z34" s="37"/>
    </row>
    <row r="35" spans="2:26" s="17" customFormat="1" ht="48.75" customHeight="1" x14ac:dyDescent="0.25">
      <c r="B35" s="28">
        <f t="shared" si="1"/>
        <v>18</v>
      </c>
      <c r="C35" s="40">
        <f>'(1) Приобретение электроэнергии'!$C$18</f>
        <v>46053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72" t="s">
        <v>102</v>
      </c>
      <c r="R35" s="71">
        <f t="shared" si="0"/>
        <v>620.16665999999998</v>
      </c>
      <c r="S35" s="62" t="s">
        <v>51</v>
      </c>
      <c r="T35" s="71">
        <v>1</v>
      </c>
      <c r="U35" s="69">
        <v>620.16665999999998</v>
      </c>
      <c r="V35" s="67" t="s">
        <v>147</v>
      </c>
      <c r="W35" s="67" t="s">
        <v>148</v>
      </c>
      <c r="Y35" s="37"/>
      <c r="Z35" s="37"/>
    </row>
    <row r="36" spans="2:26" s="17" customFormat="1" ht="48.75" customHeight="1" x14ac:dyDescent="0.25">
      <c r="B36" s="28">
        <f t="shared" si="1"/>
        <v>19</v>
      </c>
      <c r="C36" s="40">
        <f>'(1) Приобретение электроэнергии'!$C$18</f>
        <v>46053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72" t="s">
        <v>103</v>
      </c>
      <c r="R36" s="71">
        <f t="shared" si="0"/>
        <v>7.6349499999999999</v>
      </c>
      <c r="S36" s="62" t="s">
        <v>51</v>
      </c>
      <c r="T36" s="71">
        <v>2</v>
      </c>
      <c r="U36" s="69">
        <v>15.2699</v>
      </c>
      <c r="V36" s="67" t="s">
        <v>149</v>
      </c>
      <c r="W36" s="67" t="s">
        <v>150</v>
      </c>
      <c r="Y36" s="37"/>
      <c r="Z36" s="37"/>
    </row>
    <row r="37" spans="2:26" s="17" customFormat="1" ht="72.75" customHeight="1" x14ac:dyDescent="0.25">
      <c r="B37" s="28">
        <f t="shared" si="1"/>
        <v>20</v>
      </c>
      <c r="C37" s="40">
        <f>'(1) Приобретение электроэнергии'!$C$18</f>
        <v>46053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72" t="s">
        <v>104</v>
      </c>
      <c r="R37" s="71">
        <f t="shared" si="0"/>
        <v>19.721434999999996</v>
      </c>
      <c r="S37" s="62" t="s">
        <v>51</v>
      </c>
      <c r="T37" s="68">
        <v>2</v>
      </c>
      <c r="U37" s="69">
        <v>39.442869999999992</v>
      </c>
      <c r="V37" s="67" t="s">
        <v>151</v>
      </c>
      <c r="W37" s="67" t="s">
        <v>169</v>
      </c>
      <c r="Y37" s="37"/>
      <c r="Z37" s="37"/>
    </row>
    <row r="38" spans="2:26" s="17" customFormat="1" ht="34.5" customHeight="1" x14ac:dyDescent="0.25">
      <c r="B38" s="28">
        <f t="shared" si="1"/>
        <v>21</v>
      </c>
      <c r="C38" s="40">
        <f>'(1) Приобретение электроэнергии'!$C$18</f>
        <v>46053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72" t="s">
        <v>105</v>
      </c>
      <c r="R38" s="71">
        <f t="shared" si="0"/>
        <v>3.66</v>
      </c>
      <c r="S38" s="62" t="s">
        <v>51</v>
      </c>
      <c r="T38" s="68">
        <v>1</v>
      </c>
      <c r="U38" s="69">
        <v>3.66</v>
      </c>
      <c r="V38" s="67" t="s">
        <v>57</v>
      </c>
      <c r="W38" s="67" t="s">
        <v>146</v>
      </c>
      <c r="Y38" s="37"/>
      <c r="Z38" s="37"/>
    </row>
    <row r="39" spans="2:26" s="17" customFormat="1" ht="64.5" customHeight="1" x14ac:dyDescent="0.25">
      <c r="B39" s="28">
        <f t="shared" si="1"/>
        <v>22</v>
      </c>
      <c r="C39" s="40">
        <f>'(1) Приобретение электроэнергии'!$C$18</f>
        <v>46053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70" t="s">
        <v>106</v>
      </c>
      <c r="R39" s="71">
        <f t="shared" si="0"/>
        <v>94.59</v>
      </c>
      <c r="S39" s="62" t="s">
        <v>51</v>
      </c>
      <c r="T39" s="68">
        <v>1</v>
      </c>
      <c r="U39" s="69">
        <v>94.59</v>
      </c>
      <c r="V39" s="67" t="s">
        <v>66</v>
      </c>
      <c r="W39" s="67" t="s">
        <v>170</v>
      </c>
      <c r="Y39" s="37"/>
      <c r="Z39" s="37"/>
    </row>
    <row r="40" spans="2:26" s="17" customFormat="1" ht="102.75" customHeight="1" x14ac:dyDescent="0.25">
      <c r="B40" s="28">
        <f t="shared" si="1"/>
        <v>23</v>
      </c>
      <c r="C40" s="40">
        <f>'(1) Приобретение электроэнергии'!$C$18</f>
        <v>46053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72" t="s">
        <v>107</v>
      </c>
      <c r="R40" s="71">
        <f t="shared" si="0"/>
        <v>26.02075</v>
      </c>
      <c r="S40" s="62" t="s">
        <v>51</v>
      </c>
      <c r="T40" s="68">
        <v>1</v>
      </c>
      <c r="U40" s="69">
        <v>26.02075</v>
      </c>
      <c r="V40" s="67" t="s">
        <v>152</v>
      </c>
      <c r="W40" s="67" t="s">
        <v>171</v>
      </c>
      <c r="Y40" s="37"/>
      <c r="Z40" s="37"/>
    </row>
    <row r="41" spans="2:26" s="17" customFormat="1" ht="31.5" x14ac:dyDescent="0.25">
      <c r="B41" s="28">
        <f t="shared" si="1"/>
        <v>24</v>
      </c>
      <c r="C41" s="40">
        <f>'(1) Приобретение электроэнергии'!$C$18</f>
        <v>46053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70" t="s">
        <v>108</v>
      </c>
      <c r="R41" s="71">
        <f t="shared" si="0"/>
        <v>40</v>
      </c>
      <c r="S41" s="65" t="s">
        <v>51</v>
      </c>
      <c r="T41" s="64">
        <v>1</v>
      </c>
      <c r="U41" s="69">
        <v>40</v>
      </c>
      <c r="V41" s="70" t="s">
        <v>153</v>
      </c>
      <c r="W41" s="73" t="s">
        <v>154</v>
      </c>
      <c r="Y41" s="37"/>
      <c r="Z41" s="37"/>
    </row>
    <row r="42" spans="2:26" s="17" customFormat="1" ht="31.5" x14ac:dyDescent="0.25">
      <c r="B42" s="28">
        <f t="shared" si="1"/>
        <v>25</v>
      </c>
      <c r="C42" s="40">
        <f>'(1) Приобретение электроэнергии'!$C$18</f>
        <v>46053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72" t="s">
        <v>109</v>
      </c>
      <c r="R42" s="71">
        <f t="shared" si="0"/>
        <v>0.36285000000000001</v>
      </c>
      <c r="S42" s="62" t="s">
        <v>51</v>
      </c>
      <c r="T42" s="68">
        <v>1</v>
      </c>
      <c r="U42" s="69">
        <v>0.36285000000000001</v>
      </c>
      <c r="V42" s="67" t="s">
        <v>67</v>
      </c>
      <c r="W42" s="67" t="s">
        <v>155</v>
      </c>
      <c r="Y42" s="37"/>
      <c r="Z42" s="37"/>
    </row>
    <row r="43" spans="2:26" s="17" customFormat="1" ht="31.5" x14ac:dyDescent="0.25">
      <c r="B43" s="28">
        <f t="shared" si="1"/>
        <v>26</v>
      </c>
      <c r="C43" s="40">
        <f>'(1) Приобретение электроэнергии'!$C$18</f>
        <v>46053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72" t="s">
        <v>106</v>
      </c>
      <c r="R43" s="71">
        <f t="shared" si="0"/>
        <v>5.36</v>
      </c>
      <c r="S43" s="62" t="s">
        <v>64</v>
      </c>
      <c r="T43" s="68">
        <v>2</v>
      </c>
      <c r="U43" s="69">
        <v>10.72</v>
      </c>
      <c r="V43" s="67" t="s">
        <v>78</v>
      </c>
      <c r="W43" s="67" t="s">
        <v>156</v>
      </c>
      <c r="Y43" s="37"/>
      <c r="Z43" s="37"/>
    </row>
    <row r="44" spans="2:26" s="17" customFormat="1" ht="31.5" x14ac:dyDescent="0.25">
      <c r="B44" s="28">
        <f t="shared" si="1"/>
        <v>27</v>
      </c>
      <c r="C44" s="40">
        <f>'(1) Приобретение электроэнергии'!$C$18</f>
        <v>46053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72" t="s">
        <v>110</v>
      </c>
      <c r="R44" s="71">
        <f t="shared" si="0"/>
        <v>0.5</v>
      </c>
      <c r="S44" s="62" t="s">
        <v>64</v>
      </c>
      <c r="T44" s="68">
        <v>8</v>
      </c>
      <c r="U44" s="69">
        <v>4</v>
      </c>
      <c r="V44" s="67" t="s">
        <v>157</v>
      </c>
      <c r="W44" s="67" t="s">
        <v>158</v>
      </c>
      <c r="Y44" s="37"/>
      <c r="Z44" s="37"/>
    </row>
    <row r="45" spans="2:26" s="17" customFormat="1" ht="31.5" x14ac:dyDescent="0.25">
      <c r="B45" s="28">
        <f t="shared" si="1"/>
        <v>28</v>
      </c>
      <c r="C45" s="40">
        <f>'(1) Приобретение электроэнергии'!$C$18</f>
        <v>46053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72" t="s">
        <v>111</v>
      </c>
      <c r="R45" s="71">
        <f t="shared" si="0"/>
        <v>80</v>
      </c>
      <c r="S45" s="62" t="s">
        <v>51</v>
      </c>
      <c r="T45" s="68">
        <v>1</v>
      </c>
      <c r="U45" s="69">
        <v>80</v>
      </c>
      <c r="V45" s="67" t="s">
        <v>60</v>
      </c>
      <c r="W45" s="67" t="s">
        <v>159</v>
      </c>
      <c r="Y45" s="37"/>
      <c r="Z45" s="37"/>
    </row>
    <row r="46" spans="2:26" s="17" customFormat="1" ht="31.5" x14ac:dyDescent="0.25">
      <c r="B46" s="28">
        <f t="shared" si="1"/>
        <v>29</v>
      </c>
      <c r="C46" s="40">
        <f>'(1) Приобретение электроэнергии'!$C$18</f>
        <v>46053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70" t="s">
        <v>112</v>
      </c>
      <c r="R46" s="71">
        <f t="shared" si="0"/>
        <v>1.3086939393939392</v>
      </c>
      <c r="S46" s="65" t="s">
        <v>115</v>
      </c>
      <c r="T46" s="64">
        <v>13.2</v>
      </c>
      <c r="U46" s="69">
        <v>17.274759999999997</v>
      </c>
      <c r="V46" s="70" t="s">
        <v>160</v>
      </c>
      <c r="W46" s="70" t="s">
        <v>161</v>
      </c>
      <c r="Y46" s="37"/>
      <c r="Z46" s="37"/>
    </row>
    <row r="47" spans="2:26" s="17" customFormat="1" ht="15.75" x14ac:dyDescent="0.25">
      <c r="B47" s="28">
        <f t="shared" si="1"/>
        <v>30</v>
      </c>
      <c r="C47" s="40">
        <f>'(1) Приобретение электроэнергии'!$C$18</f>
        <v>46053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72" t="s">
        <v>113</v>
      </c>
      <c r="R47" s="71">
        <f t="shared" si="0"/>
        <v>40.15014</v>
      </c>
      <c r="S47" s="62" t="s">
        <v>51</v>
      </c>
      <c r="T47" s="68">
        <v>1</v>
      </c>
      <c r="U47" s="69">
        <v>40.15014</v>
      </c>
      <c r="V47" s="67" t="s">
        <v>162</v>
      </c>
      <c r="W47" s="67" t="s">
        <v>163</v>
      </c>
      <c r="Y47" s="37"/>
      <c r="Z47" s="37"/>
    </row>
    <row r="48" spans="2:26" s="17" customFormat="1" ht="30" customHeight="1" x14ac:dyDescent="0.25">
      <c r="B48" s="28">
        <f t="shared" si="1"/>
        <v>31</v>
      </c>
      <c r="C48" s="40">
        <f>'(1) Приобретение электроэнергии'!$C$18</f>
        <v>46053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70" t="s">
        <v>114</v>
      </c>
      <c r="R48" s="71">
        <f t="shared" si="0"/>
        <v>0.2</v>
      </c>
      <c r="S48" s="62" t="s">
        <v>51</v>
      </c>
      <c r="T48" s="68">
        <v>1</v>
      </c>
      <c r="U48" s="71">
        <v>0.2</v>
      </c>
      <c r="V48" s="70" t="s">
        <v>164</v>
      </c>
      <c r="W48" s="70" t="s">
        <v>165</v>
      </c>
      <c r="Y48" s="37"/>
      <c r="Z48" s="37"/>
    </row>
    <row r="49" spans="2:26" s="17" customFormat="1" ht="30" customHeight="1" x14ac:dyDescent="0.25">
      <c r="B49" s="28">
        <f t="shared" si="1"/>
        <v>32</v>
      </c>
      <c r="C49" s="40">
        <f>'(1) Приобретение электроэнергии'!$C$18</f>
        <v>46053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70" t="s">
        <v>92</v>
      </c>
      <c r="R49" s="71">
        <f t="shared" si="0"/>
        <v>98.82</v>
      </c>
      <c r="S49" s="62" t="s">
        <v>64</v>
      </c>
      <c r="T49" s="68">
        <v>1</v>
      </c>
      <c r="U49" s="71">
        <v>98.82</v>
      </c>
      <c r="V49" s="70" t="s">
        <v>166</v>
      </c>
      <c r="W49" s="70" t="s">
        <v>167</v>
      </c>
      <c r="Y49" s="37"/>
      <c r="Z49" s="37"/>
    </row>
    <row r="50" spans="2:26" s="18" customFormat="1" x14ac:dyDescent="0.25">
      <c r="Q50" s="76"/>
      <c r="R50" s="76"/>
      <c r="S50" s="76"/>
      <c r="U50" s="24"/>
    </row>
    <row r="51" spans="2:26" s="42" customFormat="1" x14ac:dyDescent="0.25">
      <c r="B51" s="42" t="str">
        <f>'(1) Приобретение электроэнергии'!B21</f>
        <v>* Информация представлена при наличии документов по состоянию на 05.03.2026</v>
      </c>
      <c r="Q51" s="77"/>
      <c r="R51" s="77"/>
      <c r="S51" s="77"/>
      <c r="U51" s="47"/>
    </row>
    <row r="52" spans="2:26" s="18" customFormat="1" x14ac:dyDescent="0.25">
      <c r="Q52" s="76"/>
      <c r="U52" s="24"/>
    </row>
    <row r="53" spans="2:26" s="18" customFormat="1" x14ac:dyDescent="0.25">
      <c r="Q53" s="76"/>
      <c r="T53" s="25"/>
      <c r="U53" s="25"/>
    </row>
    <row r="62" spans="2:26" x14ac:dyDescent="0.25">
      <c r="T62" s="41"/>
    </row>
  </sheetData>
  <autoFilter ref="B17:Z51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G29" sqref="G29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февраль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1" t="s">
        <v>3</v>
      </c>
      <c r="C12" s="61" t="s">
        <v>4</v>
      </c>
      <c r="D12" s="61" t="s">
        <v>5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 t="s">
        <v>6</v>
      </c>
      <c r="R12" s="61" t="s">
        <v>7</v>
      </c>
      <c r="S12" s="61" t="s">
        <v>8</v>
      </c>
      <c r="T12" s="61" t="s">
        <v>9</v>
      </c>
      <c r="U12" s="61" t="s">
        <v>10</v>
      </c>
      <c r="V12" s="61" t="s">
        <v>11</v>
      </c>
      <c r="W12" s="61" t="s">
        <v>12</v>
      </c>
    </row>
    <row r="13" spans="2:23" s="7" customFormat="1" ht="15.75" x14ac:dyDescent="0.25">
      <c r="B13" s="61"/>
      <c r="C13" s="61"/>
      <c r="D13" s="61" t="s">
        <v>13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 t="s">
        <v>14</v>
      </c>
      <c r="P13" s="61"/>
      <c r="Q13" s="61"/>
      <c r="R13" s="61"/>
      <c r="S13" s="61"/>
      <c r="T13" s="61"/>
      <c r="U13" s="61"/>
      <c r="V13" s="61"/>
      <c r="W13" s="61"/>
    </row>
    <row r="14" spans="2:23" s="7" customFormat="1" ht="15.75" x14ac:dyDescent="0.25">
      <c r="B14" s="61"/>
      <c r="C14" s="61"/>
      <c r="D14" s="61" t="s">
        <v>15</v>
      </c>
      <c r="E14" s="61"/>
      <c r="F14" s="61"/>
      <c r="G14" s="61"/>
      <c r="H14" s="61"/>
      <c r="I14" s="61"/>
      <c r="J14" s="61"/>
      <c r="K14" s="61"/>
      <c r="L14" s="61"/>
      <c r="M14" s="61"/>
      <c r="N14" s="61" t="s">
        <v>16</v>
      </c>
      <c r="O14" s="61"/>
      <c r="P14" s="61"/>
      <c r="Q14" s="61"/>
      <c r="R14" s="61"/>
      <c r="S14" s="61"/>
      <c r="T14" s="61"/>
      <c r="U14" s="61"/>
      <c r="V14" s="61"/>
      <c r="W14" s="61"/>
    </row>
    <row r="15" spans="2:23" s="7" customFormat="1" ht="31.5" customHeight="1" x14ac:dyDescent="0.25">
      <c r="B15" s="61"/>
      <c r="C15" s="61"/>
      <c r="D15" s="61" t="s">
        <v>17</v>
      </c>
      <c r="E15" s="61"/>
      <c r="F15" s="61"/>
      <c r="G15" s="61" t="s">
        <v>18</v>
      </c>
      <c r="H15" s="61"/>
      <c r="I15" s="61"/>
      <c r="J15" s="61" t="s">
        <v>19</v>
      </c>
      <c r="K15" s="61"/>
      <c r="L15" s="61" t="s">
        <v>20</v>
      </c>
      <c r="M15" s="61"/>
      <c r="N15" s="61"/>
      <c r="O15" s="61" t="s">
        <v>21</v>
      </c>
      <c r="P15" s="61" t="s">
        <v>22</v>
      </c>
      <c r="Q15" s="61"/>
      <c r="R15" s="61"/>
      <c r="S15" s="61"/>
      <c r="T15" s="61"/>
      <c r="U15" s="61"/>
      <c r="V15" s="61"/>
      <c r="W15" s="61"/>
    </row>
    <row r="16" spans="2:23" s="7" customFormat="1" ht="78.75" x14ac:dyDescent="0.25">
      <c r="B16" s="61"/>
      <c r="C16" s="61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46053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65" t="s">
        <v>55</v>
      </c>
      <c r="R18" s="66">
        <f>U18/T18</f>
        <v>5.2969595997306419E-2</v>
      </c>
      <c r="S18" s="65" t="s">
        <v>72</v>
      </c>
      <c r="T18" s="64">
        <v>4385.0870999999997</v>
      </c>
      <c r="U18" s="64">
        <v>232.27629210000001</v>
      </c>
      <c r="V18" s="67" t="s">
        <v>69</v>
      </c>
      <c r="W18" s="51" t="s">
        <v>85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05.03.2026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2026-03-05T12:17:00Z</dcterms:modified>
</cp:coreProperties>
</file>