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E26F88FC-8CCD-425B-AB0A-A4FCB57C442B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назначения'!$B$17:$Z$54</definedName>
    <definedName name="_xlnm._FilterDatabase" localSheetId="1" hidden="1">'(2) Вспомогательные материалы'!$B$17:$W$31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12" l="1"/>
  <c r="B34" i="12"/>
  <c r="B35" i="12"/>
  <c r="R19" i="4"/>
  <c r="R20" i="4"/>
  <c r="R21" i="4"/>
  <c r="R22" i="4"/>
  <c r="R23" i="4"/>
  <c r="R24" i="4"/>
  <c r="R25" i="4"/>
  <c r="R26" i="4"/>
  <c r="R27" i="4"/>
  <c r="R28" i="4"/>
  <c r="R29" i="4"/>
  <c r="R30" i="4"/>
  <c r="R18" i="4"/>
  <c r="R33" i="12"/>
  <c r="C33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46" i="12"/>
  <c r="R47" i="12"/>
  <c r="R48" i="12"/>
  <c r="R49" i="12"/>
  <c r="R50" i="12"/>
  <c r="R51" i="12"/>
  <c r="R52" i="12"/>
  <c r="R18" i="12"/>
  <c r="R18" i="13"/>
  <c r="R18" i="1"/>
  <c r="T18" i="1"/>
  <c r="T19" i="1"/>
  <c r="U19" i="1"/>
  <c r="R19" i="1"/>
  <c r="C30" i="4"/>
  <c r="C29" i="4"/>
  <c r="C52" i="12" l="1"/>
  <c r="C51" i="12"/>
  <c r="C50" i="12"/>
  <c r="C48" i="12"/>
  <c r="C40" i="12"/>
  <c r="C45" i="12"/>
  <c r="C44" i="12"/>
  <c r="C28" i="12" l="1"/>
  <c r="C29" i="12"/>
  <c r="C30" i="12"/>
  <c r="C31" i="12"/>
  <c r="C32" i="12"/>
  <c r="C34" i="12"/>
  <c r="C35" i="12"/>
  <c r="C36" i="12"/>
  <c r="C37" i="12"/>
  <c r="C38" i="12"/>
  <c r="C39" i="12"/>
  <c r="C41" i="12"/>
  <c r="C42" i="12"/>
  <c r="C43" i="12"/>
  <c r="C46" i="12"/>
  <c r="C47" i="12"/>
  <c r="C49" i="12"/>
  <c r="C25" i="4"/>
  <c r="C26" i="4"/>
  <c r="C27" i="4"/>
  <c r="C28" i="4"/>
  <c r="C19" i="1"/>
  <c r="C18" i="13" l="1"/>
  <c r="B19" i="4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C20" i="4"/>
  <c r="C21" i="4"/>
  <c r="C22" i="4"/>
  <c r="C23" i="4"/>
  <c r="C24" i="4"/>
  <c r="B19" i="12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C19" i="12"/>
  <c r="C20" i="12"/>
  <c r="C21" i="12"/>
  <c r="C22" i="12"/>
  <c r="C23" i="12"/>
  <c r="C24" i="12"/>
  <c r="C25" i="12"/>
  <c r="C26" i="12"/>
  <c r="C27" i="12"/>
  <c r="C18" i="12"/>
  <c r="B30" i="12" l="1"/>
  <c r="B31" i="12" s="1"/>
  <c r="B32" i="12" s="1"/>
  <c r="C19" i="4"/>
  <c r="C18" i="4"/>
  <c r="B36" i="12" l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20" i="13"/>
  <c r="B54" i="12"/>
  <c r="B20" i="11"/>
  <c r="B20" i="10"/>
  <c r="B20" i="9"/>
  <c r="B20" i="8"/>
  <c r="B20" i="7"/>
  <c r="B20" i="6"/>
  <c r="B20" i="5"/>
  <c r="B31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<sst xmlns="http://schemas.openxmlformats.org/spreadsheetml/2006/main" count="1464" uniqueCount="207">
  <si>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</si>
  <si>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</si>
  <si>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</si>
  <si>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</si>
  <si>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</si>
  <si>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</si>
  <si>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</si>
  <si>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</si>
  <si>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</si>
  <si>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</si>
  <si>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</si>
  <si>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</si>
  <si>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</si>
  <si>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</si>
  <si>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</si>
  <si>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</si>
  <si>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</si>
  <si>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</si>
  <si>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</si>
  <si>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</si>
  <si>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</si>
  <si>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</si>
  <si>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</si>
  <si>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</si>
  <si>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</si>
  <si>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</si>
  <si>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</si>
  <si>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</si>
  <si>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</si>
  <si>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</si>
  <si>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</si>
  <si>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</si>
  <si>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</si>
  <si>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</si>
  <si>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</si>
  <si>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</si>
  <si>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</si>
  <si>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</si>
  <si>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</si>
  <si>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</si>
  <si>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</si>
  <si>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</si>
  <si>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</si>
  <si>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</si>
  <si>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</si>
  <si>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</si>
  <si>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</si>
  <si>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</si>
  <si>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</si>
  <si>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</si>
  <si>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</si>
  <si>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</si>
  <si>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</si>
  <si>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</si>
  <si>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</si>
  <si>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</si>
  <si>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аренды</t>
  </si>
  <si>
    <t>ПАО "МТС"</t>
  </si>
  <si>
    <t>ПАО "Ростелеком"</t>
  </si>
  <si>
    <t>Приобретение ГСМ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</si>
  <si>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</si>
  <si>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</si>
  <si>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</si>
  <si>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</si>
  <si>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</si>
  <si>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</si>
  <si>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ООО "ОИС"</t>
  </si>
  <si>
    <t>Услуги медосмотров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</si>
  <si>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</si>
  <si>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</si>
  <si>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</si>
  <si>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</si>
  <si>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</si>
  <si>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</si>
  <si>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ООО "Микро-М"</t>
  </si>
  <si>
    <t>МУП ТО "УТВиВ №1"</t>
  </si>
  <si>
    <t>Услуги холодного водоснабжения, водоотведения</t>
  </si>
  <si>
    <t>Куб.м.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</si>
  <si>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</si>
  <si>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</si>
  <si>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</si>
  <si>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</si>
  <si>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Услуги сторонней организацией на права использования прогр. обеспечения для ЭВМ</t>
  </si>
  <si>
    <t>Услуги информационного                                                                (программного) обеспечения</t>
  </si>
  <si>
    <t>г.Калл.,       Куб.м.</t>
  </si>
  <si>
    <t>ООО ИНФОРМБЮРО</t>
  </si>
  <si>
    <t>Булат ООО</t>
  </si>
  <si>
    <t>ЭНЕРГОКОНСАЛТИНГГРУПП ООО</t>
  </si>
  <si>
    <t>Усл по обслуж прогр обеспеч-й, комп-й и  проч тех</t>
  </si>
  <si>
    <t>Атол Онлайн ООО</t>
  </si>
  <si>
    <t>шт.</t>
  </si>
  <si>
    <t>ДРАЙВЕР ООО</t>
  </si>
  <si>
    <t xml:space="preserve"> </t>
  </si>
  <si>
    <t>ед.</t>
  </si>
  <si>
    <t>ПЕРВЫЙ АО</t>
  </si>
  <si>
    <t>ИП Погородняя-Граховская Анна Викторовна</t>
  </si>
  <si>
    <t>ГЛОНАСС АО</t>
  </si>
  <si>
    <t>Абон плата за систему мониторинга транспорта</t>
  </si>
  <si>
    <t xml:space="preserve">ООО Техносфера </t>
  </si>
  <si>
    <t>Затраты на обслуживание орг. Техники</t>
  </si>
  <si>
    <t>СГМУП "Горводоканал" (ГВК)</t>
  </si>
  <si>
    <t>РемМарк СЦ ООО</t>
  </si>
  <si>
    <t>ТаймВэб.Технологии ООО</t>
  </si>
  <si>
    <t>Запасные части</t>
  </si>
  <si>
    <t>Регион Авто ТК ООО</t>
  </si>
  <si>
    <t>Техтранссервис ООО</t>
  </si>
  <si>
    <t>ПЕТРОЛ86 ООО</t>
  </si>
  <si>
    <t>Услуги по обеспечению мониторинга транспорта (абонент обслуживание) и Обновление, замена,  активизация, настройка блока СКЗИ</t>
  </si>
  <si>
    <t>Услуги информационного обеспечения (раскрытие информации)</t>
  </si>
  <si>
    <t>Регистратор доменных имен Рег.ру ООО</t>
  </si>
  <si>
    <t xml:space="preserve">Орг. Техника и комплектующие </t>
  </si>
  <si>
    <t>тыс. м3</t>
  </si>
  <si>
    <t>Газпром межрегионгаз Север ООО</t>
  </si>
  <si>
    <t>ТЕХГИДРОСЕРВИС ООО</t>
  </si>
  <si>
    <t>АФИНА ООО</t>
  </si>
  <si>
    <t>Природный газ-потери</t>
  </si>
  <si>
    <t>декабрь 2025г.</t>
  </si>
  <si>
    <t>* Информация представлена при наличии документов по состоянию на 09.01.2026</t>
  </si>
  <si>
    <t>№0011125080000394/08/00000 от 30.11.2025; №3000025080001426/08/00000 от 30.11.2025</t>
  </si>
  <si>
    <t>№25113001236/05 от 30.11.2025</t>
  </si>
  <si>
    <t>№1739 от 30.11.2025</t>
  </si>
  <si>
    <t>литр/м3</t>
  </si>
  <si>
    <t>№25113001269/86/22 от 30.11.2025</t>
  </si>
  <si>
    <t>№960 от 30.11.2025</t>
  </si>
  <si>
    <t>№1635 от 28.11.2025</t>
  </si>
  <si>
    <t>№00000104 от 30.11.2025</t>
  </si>
  <si>
    <t>№1146 от 30.11.2025</t>
  </si>
  <si>
    <t>№75 от 30.11.2025</t>
  </si>
  <si>
    <t>№000345 от 30.11.2025</t>
  </si>
  <si>
    <t>№177 от 25.11.2025</t>
  </si>
  <si>
    <t>№4254159 от 30.11.2025</t>
  </si>
  <si>
    <t>№50126 от 30.11.2025; № 50125 от 30.11.2025</t>
  </si>
  <si>
    <t>№10217 от 30.11.2025</t>
  </si>
  <si>
    <t>№778 от 30.11.2025</t>
  </si>
  <si>
    <t>№ 71 от 30.11.2025</t>
  </si>
  <si>
    <t>№962565 от 30.11.2025</t>
  </si>
  <si>
    <t>№72 от 30.11.2025</t>
  </si>
  <si>
    <t>№69 от 30.11.2025; №70 от 30.11.2025; №71 от 30.11.2025</t>
  </si>
  <si>
    <t>№2011 от 13.11.2025</t>
  </si>
  <si>
    <t>№б/н от 30.11.2025</t>
  </si>
  <si>
    <t>№537 от 19.11.2025</t>
  </si>
  <si>
    <t>№073006у00011502 от 30.11.2025</t>
  </si>
  <si>
    <t>№. 5450780/79293166 от 30.11.2025; №5450780/79293167 от 30.11.2025; №5450780/79293972 от 30.11.2025; №5450780/79319333 от 30.11.2025; №5450780/79313096 от 30.11.2025</t>
  </si>
  <si>
    <t>№1168116 от 30.11.2025; №1168117 от 30.11.2025</t>
  </si>
  <si>
    <t>БРИГАНТИНА ООО</t>
  </si>
  <si>
    <t>Деловые системы ООО</t>
  </si>
  <si>
    <t>Иванов Е.М. ИП</t>
  </si>
  <si>
    <t>Кадастровый центр недвижимости</t>
  </si>
  <si>
    <t>Крупенин В.В. ИП</t>
  </si>
  <si>
    <t>Мунтяну Ф.В. ИП</t>
  </si>
  <si>
    <t>НОВОЛИК ЧОУ ДПО</t>
  </si>
  <si>
    <t>СЗК Инфосвязь</t>
  </si>
  <si>
    <t>Алюкова Л.Р. ИП</t>
  </si>
  <si>
    <t>СТП ООО</t>
  </si>
  <si>
    <t>№344 от 13.11.2025; № 347 от 25.11.2025; № 348 от 27.11.2025</t>
  </si>
  <si>
    <t>№365 от 13.11.2025</t>
  </si>
  <si>
    <t>№1457 от 07.11.2025</t>
  </si>
  <si>
    <t>№154 от 01.11.2025</t>
  </si>
  <si>
    <t>№ 1266 от 12.11.2025</t>
  </si>
  <si>
    <t>№13 от 05.11.2025</t>
  </si>
  <si>
    <t>№ 102 от 30.11.2025</t>
  </si>
  <si>
    <t>№558428 от 30.11.2025</t>
  </si>
  <si>
    <t>№SR-25-11-022 от 25.11.2025</t>
  </si>
  <si>
    <t>№13216 от 12.11.2025</t>
  </si>
  <si>
    <t>№455347 от 30.11.2025</t>
  </si>
  <si>
    <t>№9269 от 29.11.2025</t>
  </si>
  <si>
    <t>№ЕК-3650 от 17.11.2025</t>
  </si>
  <si>
    <t>Транспортные услуги</t>
  </si>
  <si>
    <t>ПО Антивирус Касперского</t>
  </si>
  <si>
    <t>Услуги шиномонтажа и балансировки</t>
  </si>
  <si>
    <t xml:space="preserve">Аренда газ-да в.д. и ГРПШ 30лет Победы 86 </t>
  </si>
  <si>
    <t>Доступ к цифровой платформе</t>
  </si>
  <si>
    <t xml:space="preserve">Платформа ТАЙМВЭБ Панель управления сайтами </t>
  </si>
  <si>
    <t>Ремонт автомобиля</t>
  </si>
  <si>
    <t>Ремонт ворот</t>
  </si>
  <si>
    <t>Изготовление схемы на КПТ</t>
  </si>
  <si>
    <t>ТО и ремонт орг техники</t>
  </si>
  <si>
    <t>рейс</t>
  </si>
  <si>
    <t xml:space="preserve">Хоз. Инвентарь, канц. Товары </t>
  </si>
  <si>
    <t>Канц. Товары и бланки</t>
  </si>
  <si>
    <t>Инструмент, вспомаг материалы</t>
  </si>
  <si>
    <t>Расходные материалы</t>
  </si>
  <si>
    <t>Масла, смазки и прочие спец. жидкости</t>
  </si>
  <si>
    <t>Штампы</t>
  </si>
  <si>
    <t>Металлопрокат</t>
  </si>
  <si>
    <t>тн</t>
  </si>
  <si>
    <t>ЕТС ТРЕЙД ООО</t>
  </si>
  <si>
    <t>Офис-Лайн ООО</t>
  </si>
  <si>
    <t>УралСиб Девелопмент ООО</t>
  </si>
  <si>
    <t>ТК МЕТАЛЛТЕК ООО</t>
  </si>
  <si>
    <t>Байкал-Сервис ТК ООО</t>
  </si>
  <si>
    <t>Запасные части (доп. Расходы)</t>
  </si>
  <si>
    <t>№63509 от 30.11.2025</t>
  </si>
  <si>
    <t>№45 от 01.11.2025; №46 от 05.11.2025</t>
  </si>
  <si>
    <t>№ СГО00013007 от 25.11.2025; № СГО00013008 от 25.11.2025</t>
  </si>
  <si>
    <t>№ 5722 от 18.11.2025</t>
  </si>
  <si>
    <t>№25105 от 19.11.2025</t>
  </si>
  <si>
    <t>№40 от 27.11.2025</t>
  </si>
  <si>
    <t>№ТГ00-007141 от 11.11.2025; №ТГ00-007156 от 12.11.2025; №ТГ00-007156 от 12.11.2025; №ТГ00-007227 от 14.11.2025; №ТГ00-007360 от 19.11.2025; №ТГ00-007350 от 19.11.2025; №ТГ00-007444 от 24.11.2025; №ТГ00-007485 от 25.11.2025; №ТГ00-007485 от 25.11.2025; №ТГ00-007484 от 25.11.2025; №ТГ00-007484 от 25.11.2025; №ТГ00-007562 от 28.11.2025; №ТГ00-007562 от 28.11.2025</t>
  </si>
  <si>
    <t>№94020 от 10.11.2025; №95539 от 13.11.2025; №97390 от 19.11.2025</t>
  </si>
  <si>
    <t>№2027552 от 17.11.2025</t>
  </si>
  <si>
    <t>№154 от 14.11.2025</t>
  </si>
  <si>
    <t>№12 от 01.11.2025</t>
  </si>
  <si>
    <t>№0000-000017 от 26.11.2025</t>
  </si>
  <si>
    <t>Услуги связи (сотовая связь)</t>
  </si>
  <si>
    <t>Услуги связи и интернета</t>
  </si>
  <si>
    <t>Продление домена  Общества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</si>
</sst>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  <font>
      <sz val="12"/>
      <color rgb="FF00009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64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0" fontId="15" fillId="0" borderId="0" xfId="0" applyFont="1" applyAlignment="1">
      <alignment horizontal="center" vertical="center" wrapText="1"/>
    </xf>
    <xf numFmtId="1" fontId="18" fillId="0" borderId="0" xfId="0" applyNumberFormat="1" applyFont="1"/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2" fontId="18" fillId="0" borderId="0" xfId="0" applyNumberFormat="1" applyFont="1"/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4" fontId="19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0" zoomScaleNormal="80" workbookViewId="0">
      <selection activeCell="V30" sqref="V30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">
        <v>116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39">
        <v>45991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54</v>
      </c>
      <c r="R18" s="55">
        <f>U18/T18</f>
        <v>1.0749934094919325E-2</v>
      </c>
      <c r="S18" s="28" t="s">
        <v>55</v>
      </c>
      <c r="T18" s="56">
        <f>15694-25</f>
        <v>15669</v>
      </c>
      <c r="U18" s="56">
        <v>168.44071733329091</v>
      </c>
      <c r="V18" s="28" t="s">
        <v>53</v>
      </c>
      <c r="W18" s="28" t="s">
        <v>119</v>
      </c>
    </row>
    <row r="19" spans="2:23" s="18" customFormat="1" ht="63" x14ac:dyDescent="0.25">
      <c r="B19" s="28">
        <v>2</v>
      </c>
      <c r="C19" s="39">
        <f>C18</f>
        <v>45991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54</v>
      </c>
      <c r="R19" s="55">
        <f>10.5877272727273/1000</f>
        <v>1.0587727272727299E-2</v>
      </c>
      <c r="S19" s="28" t="s">
        <v>55</v>
      </c>
      <c r="T19" s="56">
        <f>U19/R19</f>
        <v>21.999999999999947</v>
      </c>
      <c r="U19" s="56">
        <f>232.93/1000</f>
        <v>0.23293</v>
      </c>
      <c r="V19" s="28" t="s">
        <v>69</v>
      </c>
      <c r="W19" s="28" t="s">
        <v>118</v>
      </c>
    </row>
    <row r="20" spans="2:23" s="18" customFormat="1" x14ac:dyDescent="0.25">
      <c r="U20" s="22"/>
    </row>
    <row r="21" spans="2:23" s="18" customFormat="1" x14ac:dyDescent="0.25">
      <c r="B21" s="42" t="s">
        <v>117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8"/>
  <sheetViews>
    <sheetView topLeftCell="A2" zoomScale="74" zoomScaleNormal="74" workbookViewId="0">
      <pane xSplit="3" ySplit="16" topLeftCell="H25" activePane="bottomRight" state="frozen"/>
      <selection activeCell="A2" sqref="A2"/>
      <selection pane="topRight" activeCell="D2" sqref="D2"/>
      <selection pane="bottomLeft" activeCell="A18" sqref="A18"/>
      <selection pane="bottomRight" activeCell="R35" sqref="R35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59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декабрь 2025г.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39">
        <f>'(1) Приобретение электроэнергии'!$C$18</f>
        <v>45991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115</v>
      </c>
      <c r="R18" s="55">
        <f>U18/T18</f>
        <v>6.261374065818802</v>
      </c>
      <c r="S18" s="28" t="s">
        <v>111</v>
      </c>
      <c r="T18" s="61">
        <v>61.015999999999998</v>
      </c>
      <c r="U18" s="62">
        <v>382.04399999999998</v>
      </c>
      <c r="V18" s="57" t="s">
        <v>112</v>
      </c>
      <c r="W18" s="49" t="s">
        <v>192</v>
      </c>
    </row>
    <row r="19" spans="2:23" s="17" customFormat="1" ht="32.25" customHeight="1" x14ac:dyDescent="0.25">
      <c r="B19" s="28">
        <f>B18+1</f>
        <v>2</v>
      </c>
      <c r="C19" s="39">
        <f>'(1) Приобретение электроэнергии'!$C$18</f>
        <v>45991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178</v>
      </c>
      <c r="R19" s="55">
        <f t="shared" ref="R19:R30" si="0">U19/T19</f>
        <v>0.22968</v>
      </c>
      <c r="S19" s="28" t="s">
        <v>90</v>
      </c>
      <c r="T19" s="61">
        <v>50</v>
      </c>
      <c r="U19" s="62">
        <v>11.484</v>
      </c>
      <c r="V19" s="57" t="s">
        <v>91</v>
      </c>
      <c r="W19" s="49" t="s">
        <v>193</v>
      </c>
    </row>
    <row r="20" spans="2:23" s="17" customFormat="1" ht="32.25" customHeight="1" x14ac:dyDescent="0.25">
      <c r="B20" s="28">
        <f t="shared" ref="B20:B30" si="1">B19+1</f>
        <v>3</v>
      </c>
      <c r="C20" s="39">
        <f>'(1) Приобретение электроэнергии'!$C$18</f>
        <v>45991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28" t="s">
        <v>103</v>
      </c>
      <c r="R20" s="55">
        <f t="shared" si="0"/>
        <v>6.65</v>
      </c>
      <c r="S20" s="28" t="s">
        <v>90</v>
      </c>
      <c r="T20" s="61">
        <v>4</v>
      </c>
      <c r="U20" s="62">
        <v>26.6</v>
      </c>
      <c r="V20" s="57" t="s">
        <v>186</v>
      </c>
      <c r="W20" s="49" t="s">
        <v>194</v>
      </c>
    </row>
    <row r="21" spans="2:23" s="17" customFormat="1" ht="32.25" customHeight="1" x14ac:dyDescent="0.25">
      <c r="B21" s="28">
        <f t="shared" si="1"/>
        <v>4</v>
      </c>
      <c r="C21" s="39">
        <f>'(1) Приобретение электроэнергии'!$C$18</f>
        <v>45991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28" t="s">
        <v>179</v>
      </c>
      <c r="R21" s="55">
        <f t="shared" si="0"/>
        <v>0.11937037037037036</v>
      </c>
      <c r="S21" s="28" t="s">
        <v>90</v>
      </c>
      <c r="T21" s="61">
        <v>54</v>
      </c>
      <c r="U21" s="62">
        <v>6.4459999999999997</v>
      </c>
      <c r="V21" s="57" t="s">
        <v>187</v>
      </c>
      <c r="W21" s="49" t="s">
        <v>195</v>
      </c>
    </row>
    <row r="22" spans="2:23" s="17" customFormat="1" ht="32.25" customHeight="1" x14ac:dyDescent="0.25">
      <c r="B22" s="28">
        <f t="shared" si="1"/>
        <v>5</v>
      </c>
      <c r="C22" s="39">
        <f>'(1) Приобретение электроэнергии'!$C$18</f>
        <v>45991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28" t="s">
        <v>110</v>
      </c>
      <c r="R22" s="55">
        <f t="shared" si="0"/>
        <v>11.99</v>
      </c>
      <c r="S22" s="28" t="s">
        <v>90</v>
      </c>
      <c r="T22" s="61">
        <v>1</v>
      </c>
      <c r="U22" s="62">
        <v>11.99</v>
      </c>
      <c r="V22" s="57" t="s">
        <v>94</v>
      </c>
      <c r="W22" s="49" t="s">
        <v>196</v>
      </c>
    </row>
    <row r="23" spans="2:23" s="17" customFormat="1" ht="32.25" customHeight="1" x14ac:dyDescent="0.25">
      <c r="B23" s="28">
        <f t="shared" si="1"/>
        <v>6</v>
      </c>
      <c r="C23" s="39">
        <f>'(1) Приобретение электроэнергии'!$C$18</f>
        <v>45991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28" t="s">
        <v>103</v>
      </c>
      <c r="R23" s="55">
        <f t="shared" si="0"/>
        <v>1.6090909090909091</v>
      </c>
      <c r="S23" s="28" t="s">
        <v>90</v>
      </c>
      <c r="T23" s="61">
        <v>22</v>
      </c>
      <c r="U23" s="62">
        <v>35.4</v>
      </c>
      <c r="V23" s="57" t="s">
        <v>104</v>
      </c>
      <c r="W23" s="49" t="s">
        <v>197</v>
      </c>
    </row>
    <row r="24" spans="2:23" s="17" customFormat="1" ht="80.25" customHeight="1" x14ac:dyDescent="0.25">
      <c r="B24" s="28">
        <f t="shared" si="1"/>
        <v>7</v>
      </c>
      <c r="C24" s="39">
        <f>'(1) Приобретение электроэнергии'!$C$18</f>
        <v>45991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28" t="s">
        <v>180</v>
      </c>
      <c r="R24" s="55">
        <f t="shared" si="0"/>
        <v>0.12440624534049033</v>
      </c>
      <c r="S24" s="28" t="s">
        <v>90</v>
      </c>
      <c r="T24" s="61">
        <v>938.94</v>
      </c>
      <c r="U24" s="62">
        <v>116.81</v>
      </c>
      <c r="V24" s="57" t="s">
        <v>113</v>
      </c>
      <c r="W24" s="49" t="s">
        <v>198</v>
      </c>
    </row>
    <row r="25" spans="2:23" s="17" customFormat="1" ht="49.5" customHeight="1" x14ac:dyDescent="0.25">
      <c r="B25" s="28">
        <f t="shared" si="1"/>
        <v>8</v>
      </c>
      <c r="C25" s="39">
        <f>'(1) Приобретение электроэнергии'!$C$18</f>
        <v>45991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28" t="s">
        <v>103</v>
      </c>
      <c r="R25" s="55">
        <f t="shared" si="0"/>
        <v>8.2385999999999999</v>
      </c>
      <c r="S25" s="28" t="s">
        <v>90</v>
      </c>
      <c r="T25" s="61">
        <v>5</v>
      </c>
      <c r="U25" s="62">
        <v>41.192999999999998</v>
      </c>
      <c r="V25" s="57" t="s">
        <v>105</v>
      </c>
      <c r="W25" s="49" t="s">
        <v>199</v>
      </c>
    </row>
    <row r="26" spans="2:23" s="17" customFormat="1" ht="49.5" customHeight="1" x14ac:dyDescent="0.25">
      <c r="B26" s="28">
        <f t="shared" si="1"/>
        <v>9</v>
      </c>
      <c r="C26" s="39">
        <f>'(1) Приобретение электроэнергии'!$C$18</f>
        <v>45991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28" t="s">
        <v>181</v>
      </c>
      <c r="R26" s="55">
        <f t="shared" si="0"/>
        <v>3.762</v>
      </c>
      <c r="S26" s="28" t="s">
        <v>90</v>
      </c>
      <c r="T26" s="61">
        <v>1</v>
      </c>
      <c r="U26" s="62">
        <v>3.762</v>
      </c>
      <c r="V26" s="57" t="s">
        <v>188</v>
      </c>
      <c r="W26" s="49" t="s">
        <v>200</v>
      </c>
    </row>
    <row r="27" spans="2:23" s="17" customFormat="1" ht="49.5" customHeight="1" x14ac:dyDescent="0.25">
      <c r="B27" s="28">
        <f t="shared" si="1"/>
        <v>10</v>
      </c>
      <c r="C27" s="39">
        <f>'(1) Приобретение электроэнергии'!$C$18</f>
        <v>45991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28" t="s">
        <v>182</v>
      </c>
      <c r="R27" s="55">
        <f t="shared" si="0"/>
        <v>5.3399090909090905</v>
      </c>
      <c r="S27" s="28" t="s">
        <v>90</v>
      </c>
      <c r="T27" s="61">
        <v>11</v>
      </c>
      <c r="U27" s="62">
        <v>58.738999999999997</v>
      </c>
      <c r="V27" s="57" t="s">
        <v>106</v>
      </c>
      <c r="W27" s="49" t="s">
        <v>120</v>
      </c>
    </row>
    <row r="28" spans="2:23" s="17" customFormat="1" ht="49.5" customHeight="1" x14ac:dyDescent="0.25">
      <c r="B28" s="28">
        <f t="shared" si="1"/>
        <v>11</v>
      </c>
      <c r="C28" s="39">
        <f>'(1) Приобретение электроэнергии'!$C$18</f>
        <v>45991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28" t="s">
        <v>183</v>
      </c>
      <c r="R28" s="55">
        <f t="shared" si="0"/>
        <v>1.3</v>
      </c>
      <c r="S28" s="28" t="s">
        <v>90</v>
      </c>
      <c r="T28" s="61">
        <v>3</v>
      </c>
      <c r="U28" s="62">
        <v>3.9</v>
      </c>
      <c r="V28" s="57" t="s">
        <v>114</v>
      </c>
      <c r="W28" s="49" t="s">
        <v>201</v>
      </c>
    </row>
    <row r="29" spans="2:23" s="17" customFormat="1" ht="49.5" customHeight="1" x14ac:dyDescent="0.25">
      <c r="B29" s="28">
        <f t="shared" si="1"/>
        <v>12</v>
      </c>
      <c r="C29" s="39">
        <f>'(1) Приобретение электроэнергии'!$C$18</f>
        <v>45991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28" t="s">
        <v>184</v>
      </c>
      <c r="R29" s="55">
        <f t="shared" si="0"/>
        <v>97.5</v>
      </c>
      <c r="S29" s="28" t="s">
        <v>185</v>
      </c>
      <c r="T29" s="60">
        <v>0.98399999999999999</v>
      </c>
      <c r="U29" s="62">
        <v>95.94</v>
      </c>
      <c r="V29" s="57" t="s">
        <v>189</v>
      </c>
      <c r="W29" s="49" t="s">
        <v>202</v>
      </c>
    </row>
    <row r="30" spans="2:23" s="17" customFormat="1" ht="49.5" customHeight="1" x14ac:dyDescent="0.25">
      <c r="B30" s="28">
        <f t="shared" si="1"/>
        <v>13</v>
      </c>
      <c r="C30" s="39">
        <f>'(1) Приобретение электроэнергии'!$C$18</f>
        <v>45991</v>
      </c>
      <c r="D30" s="28" t="s">
        <v>50</v>
      </c>
      <c r="E30" s="28" t="s">
        <v>50</v>
      </c>
      <c r="F30" s="28" t="s">
        <v>50</v>
      </c>
      <c r="G30" s="28" t="s">
        <v>50</v>
      </c>
      <c r="H30" s="28" t="s">
        <v>50</v>
      </c>
      <c r="I30" s="28" t="s">
        <v>50</v>
      </c>
      <c r="J30" s="28" t="s">
        <v>50</v>
      </c>
      <c r="K30" s="28" t="s">
        <v>50</v>
      </c>
      <c r="L30" s="28" t="s">
        <v>50</v>
      </c>
      <c r="M30" s="28" t="s">
        <v>50</v>
      </c>
      <c r="N30" s="28" t="s">
        <v>50</v>
      </c>
      <c r="O30" s="28" t="s">
        <v>51</v>
      </c>
      <c r="P30" s="28" t="s">
        <v>50</v>
      </c>
      <c r="Q30" s="28" t="s">
        <v>191</v>
      </c>
      <c r="R30" s="55">
        <f t="shared" si="0"/>
        <v>7.657</v>
      </c>
      <c r="S30" s="28" t="s">
        <v>90</v>
      </c>
      <c r="T30" s="61">
        <v>1</v>
      </c>
      <c r="U30" s="62">
        <v>7.657</v>
      </c>
      <c r="V30" s="57" t="s">
        <v>190</v>
      </c>
      <c r="W30" s="49" t="s">
        <v>203</v>
      </c>
    </row>
    <row r="31" spans="2:23" s="42" customFormat="1" ht="15.75" x14ac:dyDescent="0.25">
      <c r="B31" s="42" t="str">
        <f>'(1) Приобретение электроэнергии'!B21</f>
        <v>* Информация представлена при наличии документов по состоянию на 09.01.2026</v>
      </c>
      <c r="Q31" s="47"/>
      <c r="R31" s="16"/>
      <c r="S31" s="52"/>
      <c r="T31" s="48"/>
      <c r="U31" s="48"/>
    </row>
    <row r="35" spans="18:21" x14ac:dyDescent="0.25">
      <c r="T35" s="29"/>
    </row>
    <row r="38" spans="18:21" x14ac:dyDescent="0.25">
      <c r="T38" s="29"/>
      <c r="U38" s="29"/>
    </row>
    <row r="45" spans="18:21" x14ac:dyDescent="0.25">
      <c r="R45" s="29"/>
      <c r="S45" s="29"/>
    </row>
    <row r="48" spans="18:21" x14ac:dyDescent="0.25">
      <c r="R48" s="29"/>
      <c r="S48" s="29"/>
      <c r="T48" s="29"/>
    </row>
  </sheetData>
  <autoFilter ref="B17:W31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E23" sqref="E23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декабрь 2025г.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D23" sqref="D23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декабрь 2025г.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zoomScale="84" zoomScaleNormal="84" workbookViewId="0">
      <selection activeCell="L28" sqref="L28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декабрь 2025г.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78.75" customHeight="1" x14ac:dyDescent="0.25">
      <c r="B18" s="28" t="s">
        <v>50</v>
      </c>
      <c r="C18" s="54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09.01.2026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декабрь 2025г.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2" customFormat="1" ht="14.25" customHeight="1" x14ac:dyDescent="0.25">
      <c r="B20" s="42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2" zoomScaleNormal="82" workbookViewId="0">
      <selection activeCell="E25" sqref="E25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декабрь 2025г.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N25" sqref="N25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декабрь 2025г.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09.01.2026</v>
      </c>
    </row>
    <row r="30" spans="2:23" x14ac:dyDescent="0.25">
      <c r="V30" t="s">
        <v>92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H24" sqref="H24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декабрь 2025г.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66"/>
  <sheetViews>
    <sheetView topLeftCell="A2" zoomScale="70" zoomScaleNormal="70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U27" sqref="U27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4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декабрь 2025г.</v>
      </c>
      <c r="L8" s="5" t="s">
        <v>2</v>
      </c>
    </row>
    <row r="9" spans="2:23" ht="15.75" x14ac:dyDescent="0.25">
      <c r="B9" s="4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0">
        <f>'(1) Приобретение электроэнергии'!$C$18</f>
        <v>45991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49" t="s">
        <v>64</v>
      </c>
      <c r="R18" s="60">
        <f>U18/T18</f>
        <v>1.0899494949494948</v>
      </c>
      <c r="S18" s="28" t="s">
        <v>63</v>
      </c>
      <c r="T18" s="28">
        <v>19.8</v>
      </c>
      <c r="U18" s="60">
        <v>21.581</v>
      </c>
      <c r="V18" s="49" t="s">
        <v>62</v>
      </c>
      <c r="W18" s="49" t="s">
        <v>122</v>
      </c>
      <c r="Y18" s="37"/>
      <c r="Z18" s="37"/>
    </row>
    <row r="19" spans="2:26" s="17" customFormat="1" ht="30" customHeight="1" x14ac:dyDescent="0.25">
      <c r="B19" s="28">
        <f>B18+1</f>
        <v>2</v>
      </c>
      <c r="C19" s="40">
        <f>'(1) Приобретение электроэнергии'!$C$18</f>
        <v>45991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49" t="s">
        <v>61</v>
      </c>
      <c r="R19" s="60">
        <f t="shared" ref="R19:R52" si="0">U19/T19</f>
        <v>10</v>
      </c>
      <c r="S19" s="28" t="s">
        <v>52</v>
      </c>
      <c r="T19" s="28">
        <v>1</v>
      </c>
      <c r="U19" s="60">
        <v>10</v>
      </c>
      <c r="V19" s="49" t="s">
        <v>60</v>
      </c>
      <c r="W19" s="49" t="s">
        <v>123</v>
      </c>
      <c r="Y19" s="37"/>
      <c r="Z19" s="37"/>
    </row>
    <row r="20" spans="2:26" s="17" customFormat="1" ht="30" customHeight="1" x14ac:dyDescent="0.25">
      <c r="B20" s="28">
        <f t="shared" ref="B20:B52" si="1">B19+1</f>
        <v>3</v>
      </c>
      <c r="C20" s="40">
        <f>'(1) Приобретение электроэнергии'!$C$18</f>
        <v>45991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49" t="s">
        <v>82</v>
      </c>
      <c r="R20" s="60">
        <f t="shared" si="0"/>
        <v>5.5</v>
      </c>
      <c r="S20" s="28" t="s">
        <v>49</v>
      </c>
      <c r="T20" s="28">
        <v>4</v>
      </c>
      <c r="U20" s="60">
        <v>22</v>
      </c>
      <c r="V20" s="49" t="s">
        <v>85</v>
      </c>
      <c r="W20" s="49" t="s">
        <v>124</v>
      </c>
      <c r="Y20" s="37"/>
      <c r="Z20" s="37"/>
    </row>
    <row r="21" spans="2:26" s="17" customFormat="1" ht="32.25" customHeight="1" x14ac:dyDescent="0.25">
      <c r="B21" s="28">
        <f t="shared" si="1"/>
        <v>4</v>
      </c>
      <c r="C21" s="40">
        <f>'(1) Приобретение электроэнергии'!$C$18</f>
        <v>45991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53" t="s">
        <v>56</v>
      </c>
      <c r="R21" s="60">
        <f t="shared" si="0"/>
        <v>3.1680000000000001</v>
      </c>
      <c r="S21" s="28" t="s">
        <v>52</v>
      </c>
      <c r="T21" s="61">
        <v>1</v>
      </c>
      <c r="U21" s="56">
        <v>3.1680000000000001</v>
      </c>
      <c r="V21" s="57" t="s">
        <v>86</v>
      </c>
      <c r="W21" s="57" t="s">
        <v>125</v>
      </c>
      <c r="Y21" s="37"/>
      <c r="Z21" s="37"/>
    </row>
    <row r="22" spans="2:26" s="17" customFormat="1" ht="70.5" customHeight="1" x14ac:dyDescent="0.25">
      <c r="B22" s="28">
        <f t="shared" si="1"/>
        <v>5</v>
      </c>
      <c r="C22" s="40">
        <f>'(1) Приобретение электроэнергии'!$C$18</f>
        <v>45991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49" t="s">
        <v>107</v>
      </c>
      <c r="R22" s="60">
        <f t="shared" si="0"/>
        <v>14.95</v>
      </c>
      <c r="S22" s="28" t="s">
        <v>52</v>
      </c>
      <c r="T22" s="61">
        <v>1</v>
      </c>
      <c r="U22" s="62">
        <v>14.95</v>
      </c>
      <c r="V22" s="57" t="s">
        <v>65</v>
      </c>
      <c r="W22" s="57" t="s">
        <v>126</v>
      </c>
      <c r="Y22" s="37"/>
      <c r="Z22" s="37"/>
    </row>
    <row r="23" spans="2:26" s="18" customFormat="1" ht="22.5" customHeight="1" x14ac:dyDescent="0.25">
      <c r="B23" s="28">
        <f t="shared" si="1"/>
        <v>6</v>
      </c>
      <c r="C23" s="40">
        <f>'(1) Приобретение электроэнергии'!$C$18</f>
        <v>45991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53" t="s">
        <v>56</v>
      </c>
      <c r="R23" s="60">
        <f t="shared" si="0"/>
        <v>4.5</v>
      </c>
      <c r="S23" s="28" t="s">
        <v>52</v>
      </c>
      <c r="T23" s="61">
        <v>1</v>
      </c>
      <c r="U23" s="62">
        <v>4.5</v>
      </c>
      <c r="V23" s="57" t="s">
        <v>72</v>
      </c>
      <c r="W23" s="57" t="s">
        <v>127</v>
      </c>
      <c r="Y23" s="37"/>
      <c r="Z23" s="37"/>
    </row>
    <row r="24" spans="2:26" s="17" customFormat="1" ht="34.5" customHeight="1" x14ac:dyDescent="0.25">
      <c r="B24" s="28">
        <f t="shared" si="1"/>
        <v>7</v>
      </c>
      <c r="C24" s="40">
        <f>'(1) Приобретение электроэнергии'!$C$18</f>
        <v>45991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53" t="s">
        <v>56</v>
      </c>
      <c r="R24" s="60">
        <f t="shared" si="0"/>
        <v>7.0209999999999999</v>
      </c>
      <c r="S24" s="28" t="s">
        <v>52</v>
      </c>
      <c r="T24" s="61">
        <v>1</v>
      </c>
      <c r="U24" s="62">
        <v>7.0209999999999999</v>
      </c>
      <c r="V24" s="57" t="s">
        <v>95</v>
      </c>
      <c r="W24" s="57" t="s">
        <v>128</v>
      </c>
      <c r="Y24" s="37"/>
      <c r="Z24" s="37"/>
    </row>
    <row r="25" spans="2:26" s="17" customFormat="1" ht="34.5" customHeight="1" x14ac:dyDescent="0.25">
      <c r="B25" s="28">
        <f t="shared" si="1"/>
        <v>8</v>
      </c>
      <c r="C25" s="40">
        <f>'(1) Приобретение электроэнергии'!$C$18</f>
        <v>45991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53" t="s">
        <v>81</v>
      </c>
      <c r="R25" s="60">
        <f t="shared" si="0"/>
        <v>45.884999999999998</v>
      </c>
      <c r="S25" s="28" t="s">
        <v>52</v>
      </c>
      <c r="T25" s="61">
        <v>1</v>
      </c>
      <c r="U25" s="62">
        <v>45.884999999999998</v>
      </c>
      <c r="V25" s="57" t="s">
        <v>74</v>
      </c>
      <c r="W25" s="57" t="s">
        <v>129</v>
      </c>
      <c r="Y25" s="37"/>
      <c r="Z25" s="37"/>
    </row>
    <row r="26" spans="2:26" s="17" customFormat="1" ht="35.25" customHeight="1" x14ac:dyDescent="0.25">
      <c r="B26" s="28">
        <f t="shared" si="1"/>
        <v>9</v>
      </c>
      <c r="C26" s="40">
        <f>'(1) Приобретение электроэнергии'!$C$18</f>
        <v>45991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50" t="s">
        <v>76</v>
      </c>
      <c r="R26" s="60">
        <f t="shared" si="0"/>
        <v>0.20545409264486136</v>
      </c>
      <c r="S26" s="28" t="s">
        <v>77</v>
      </c>
      <c r="T26" s="61">
        <v>120.46</v>
      </c>
      <c r="U26" s="62">
        <v>24.748999999999999</v>
      </c>
      <c r="V26" s="57" t="s">
        <v>100</v>
      </c>
      <c r="W26" s="57" t="s">
        <v>130</v>
      </c>
      <c r="Y26" s="37"/>
      <c r="Z26" s="37"/>
    </row>
    <row r="27" spans="2:26" s="17" customFormat="1" ht="48.75" customHeight="1" x14ac:dyDescent="0.25">
      <c r="B27" s="28">
        <f t="shared" si="1"/>
        <v>10</v>
      </c>
      <c r="C27" s="40">
        <f>'(1) Приобретение электроэнергии'!$C$18</f>
        <v>45991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50" t="s">
        <v>78</v>
      </c>
      <c r="R27" s="60">
        <f t="shared" si="0"/>
        <v>2.3209575923015793</v>
      </c>
      <c r="S27" s="28" t="s">
        <v>84</v>
      </c>
      <c r="T27" s="61">
        <v>72.607100000000003</v>
      </c>
      <c r="U27" s="62">
        <v>168.518</v>
      </c>
      <c r="V27" s="57" t="s">
        <v>79</v>
      </c>
      <c r="W27" s="57" t="s">
        <v>131</v>
      </c>
      <c r="Y27" s="37"/>
      <c r="Z27" s="37"/>
    </row>
    <row r="28" spans="2:26" s="17" customFormat="1" ht="34.5" customHeight="1" x14ac:dyDescent="0.25">
      <c r="B28" s="28">
        <f t="shared" si="1"/>
        <v>11</v>
      </c>
      <c r="C28" s="40">
        <f>'(1) Приобретение электроэнергии'!$C$18</f>
        <v>45991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53" t="s">
        <v>56</v>
      </c>
      <c r="R28" s="60">
        <f t="shared" si="0"/>
        <v>40.150410000000001</v>
      </c>
      <c r="S28" s="28" t="s">
        <v>52</v>
      </c>
      <c r="T28" s="61">
        <v>1</v>
      </c>
      <c r="U28" s="62">
        <v>40.150410000000001</v>
      </c>
      <c r="V28" s="57" t="s">
        <v>75</v>
      </c>
      <c r="W28" s="57" t="s">
        <v>132</v>
      </c>
      <c r="Y28" s="37"/>
      <c r="Z28" s="37"/>
    </row>
    <row r="29" spans="2:26" s="17" customFormat="1" ht="34.5" customHeight="1" x14ac:dyDescent="0.25">
      <c r="B29" s="28">
        <f t="shared" si="1"/>
        <v>12</v>
      </c>
      <c r="C29" s="40">
        <f>'(1) Приобретение электроэнергии'!$C$18</f>
        <v>45991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53" t="s">
        <v>56</v>
      </c>
      <c r="R29" s="60">
        <f t="shared" si="0"/>
        <v>3.6</v>
      </c>
      <c r="S29" s="28" t="s">
        <v>52</v>
      </c>
      <c r="T29" s="61">
        <v>1</v>
      </c>
      <c r="U29" s="62">
        <v>3.6</v>
      </c>
      <c r="V29" s="57" t="s">
        <v>73</v>
      </c>
      <c r="W29" s="57" t="s">
        <v>133</v>
      </c>
      <c r="Y29" s="37"/>
      <c r="Z29" s="37"/>
    </row>
    <row r="30" spans="2:26" s="17" customFormat="1" ht="34.5" customHeight="1" x14ac:dyDescent="0.25">
      <c r="B30" s="28">
        <f t="shared" si="1"/>
        <v>13</v>
      </c>
      <c r="C30" s="40">
        <f>'(1) Приобретение электроэнергии'!$C$18</f>
        <v>45991</v>
      </c>
      <c r="D30" s="28" t="s">
        <v>50</v>
      </c>
      <c r="E30" s="28" t="s">
        <v>50</v>
      </c>
      <c r="F30" s="28" t="s">
        <v>50</v>
      </c>
      <c r="G30" s="28" t="s">
        <v>50</v>
      </c>
      <c r="H30" s="28" t="s">
        <v>50</v>
      </c>
      <c r="I30" s="28" t="s">
        <v>50</v>
      </c>
      <c r="J30" s="28" t="s">
        <v>50</v>
      </c>
      <c r="K30" s="28" t="s">
        <v>50</v>
      </c>
      <c r="L30" s="28" t="s">
        <v>50</v>
      </c>
      <c r="M30" s="28" t="s">
        <v>50</v>
      </c>
      <c r="N30" s="28" t="s">
        <v>50</v>
      </c>
      <c r="O30" s="28" t="s">
        <v>51</v>
      </c>
      <c r="P30" s="28" t="s">
        <v>50</v>
      </c>
      <c r="Q30" s="49" t="s">
        <v>88</v>
      </c>
      <c r="R30" s="60">
        <f t="shared" si="0"/>
        <v>80</v>
      </c>
      <c r="S30" s="28" t="s">
        <v>52</v>
      </c>
      <c r="T30" s="61">
        <v>1</v>
      </c>
      <c r="U30" s="62">
        <v>80</v>
      </c>
      <c r="V30" s="57" t="s">
        <v>87</v>
      </c>
      <c r="W30" s="57" t="s">
        <v>134</v>
      </c>
      <c r="Y30" s="37"/>
      <c r="Z30" s="37"/>
    </row>
    <row r="31" spans="2:26" s="17" customFormat="1" ht="34.5" customHeight="1" x14ac:dyDescent="0.25">
      <c r="B31" s="28">
        <f t="shared" si="1"/>
        <v>14</v>
      </c>
      <c r="C31" s="40">
        <f>'(1) Приобретение электроэнергии'!$C$18</f>
        <v>45991</v>
      </c>
      <c r="D31" s="28" t="s">
        <v>50</v>
      </c>
      <c r="E31" s="28" t="s">
        <v>50</v>
      </c>
      <c r="F31" s="28" t="s">
        <v>50</v>
      </c>
      <c r="G31" s="28" t="s">
        <v>50</v>
      </c>
      <c r="H31" s="28" t="s">
        <v>50</v>
      </c>
      <c r="I31" s="28" t="s">
        <v>50</v>
      </c>
      <c r="J31" s="28" t="s">
        <v>50</v>
      </c>
      <c r="K31" s="28" t="s">
        <v>50</v>
      </c>
      <c r="L31" s="28" t="s">
        <v>50</v>
      </c>
      <c r="M31" s="28" t="s">
        <v>50</v>
      </c>
      <c r="N31" s="28" t="s">
        <v>50</v>
      </c>
      <c r="O31" s="28" t="s">
        <v>51</v>
      </c>
      <c r="P31" s="28" t="s">
        <v>50</v>
      </c>
      <c r="Q31" s="50" t="s">
        <v>97</v>
      </c>
      <c r="R31" s="60">
        <f t="shared" si="0"/>
        <v>0.39</v>
      </c>
      <c r="S31" s="28" t="s">
        <v>52</v>
      </c>
      <c r="T31" s="61">
        <v>1</v>
      </c>
      <c r="U31" s="62">
        <v>0.39</v>
      </c>
      <c r="V31" s="57" t="s">
        <v>96</v>
      </c>
      <c r="W31" s="57" t="s">
        <v>135</v>
      </c>
      <c r="Y31" s="37"/>
      <c r="Z31" s="37"/>
    </row>
    <row r="32" spans="2:26" s="17" customFormat="1" ht="15.75" x14ac:dyDescent="0.25">
      <c r="B32" s="28">
        <f t="shared" si="1"/>
        <v>15</v>
      </c>
      <c r="C32" s="40">
        <f>'(1) Приобретение электроэнергии'!$C$18</f>
        <v>45991</v>
      </c>
      <c r="D32" s="28" t="s">
        <v>50</v>
      </c>
      <c r="E32" s="28" t="s">
        <v>50</v>
      </c>
      <c r="F32" s="28" t="s">
        <v>50</v>
      </c>
      <c r="G32" s="28" t="s">
        <v>50</v>
      </c>
      <c r="H32" s="28" t="s">
        <v>50</v>
      </c>
      <c r="I32" s="28" t="s">
        <v>50</v>
      </c>
      <c r="J32" s="28" t="s">
        <v>50</v>
      </c>
      <c r="K32" s="28" t="s">
        <v>50</v>
      </c>
      <c r="L32" s="28" t="s">
        <v>50</v>
      </c>
      <c r="M32" s="28" t="s">
        <v>50</v>
      </c>
      <c r="N32" s="28" t="s">
        <v>50</v>
      </c>
      <c r="O32" s="28" t="s">
        <v>51</v>
      </c>
      <c r="P32" s="28" t="s">
        <v>50</v>
      </c>
      <c r="Q32" s="53" t="s">
        <v>67</v>
      </c>
      <c r="R32" s="60">
        <f t="shared" si="0"/>
        <v>30.478999999999999</v>
      </c>
      <c r="S32" s="28" t="s">
        <v>52</v>
      </c>
      <c r="T32" s="61">
        <v>1</v>
      </c>
      <c r="U32" s="62">
        <v>30.478999999999999</v>
      </c>
      <c r="V32" s="57" t="s">
        <v>66</v>
      </c>
      <c r="W32" s="57" t="s">
        <v>136</v>
      </c>
      <c r="Y32" s="37"/>
      <c r="Z32" s="37"/>
    </row>
    <row r="33" spans="2:26" s="17" customFormat="1" ht="31.5" x14ac:dyDescent="0.25">
      <c r="B33" s="28">
        <f t="shared" si="1"/>
        <v>16</v>
      </c>
      <c r="C33" s="40">
        <f>'(1) Приобретение электроэнергии'!$C$18</f>
        <v>45991</v>
      </c>
      <c r="D33" s="28" t="s">
        <v>50</v>
      </c>
      <c r="E33" s="28" t="s">
        <v>50</v>
      </c>
      <c r="F33" s="28" t="s">
        <v>50</v>
      </c>
      <c r="G33" s="28" t="s">
        <v>50</v>
      </c>
      <c r="H33" s="28" t="s">
        <v>50</v>
      </c>
      <c r="I33" s="28" t="s">
        <v>50</v>
      </c>
      <c r="J33" s="28" t="s">
        <v>50</v>
      </c>
      <c r="K33" s="28" t="s">
        <v>50</v>
      </c>
      <c r="L33" s="28" t="s">
        <v>50</v>
      </c>
      <c r="M33" s="28" t="s">
        <v>50</v>
      </c>
      <c r="N33" s="28" t="s">
        <v>50</v>
      </c>
      <c r="O33" s="28" t="s">
        <v>51</v>
      </c>
      <c r="P33" s="28" t="s">
        <v>50</v>
      </c>
      <c r="Q33" s="53" t="s">
        <v>56</v>
      </c>
      <c r="R33" s="60">
        <f t="shared" ref="R33" si="2">U33/T33</f>
        <v>1038.5329999999999</v>
      </c>
      <c r="S33" s="28" t="s">
        <v>52</v>
      </c>
      <c r="T33" s="61">
        <v>1</v>
      </c>
      <c r="U33" s="62">
        <v>1038.5329999999999</v>
      </c>
      <c r="V33" s="57" t="s">
        <v>66</v>
      </c>
      <c r="W33" s="57" t="s">
        <v>137</v>
      </c>
      <c r="Y33" s="37"/>
      <c r="Z33" s="37"/>
    </row>
    <row r="34" spans="2:26" s="17" customFormat="1" ht="31.5" x14ac:dyDescent="0.25">
      <c r="B34" s="28">
        <f t="shared" si="1"/>
        <v>17</v>
      </c>
      <c r="C34" s="40">
        <f>'(1) Приобретение электроэнергии'!$C$18</f>
        <v>45991</v>
      </c>
      <c r="D34" s="28" t="s">
        <v>50</v>
      </c>
      <c r="E34" s="28" t="s">
        <v>50</v>
      </c>
      <c r="F34" s="28" t="s">
        <v>50</v>
      </c>
      <c r="G34" s="28" t="s">
        <v>50</v>
      </c>
      <c r="H34" s="28" t="s">
        <v>50</v>
      </c>
      <c r="I34" s="28" t="s">
        <v>50</v>
      </c>
      <c r="J34" s="28" t="s">
        <v>50</v>
      </c>
      <c r="K34" s="28" t="s">
        <v>50</v>
      </c>
      <c r="L34" s="28" t="s">
        <v>50</v>
      </c>
      <c r="M34" s="28" t="s">
        <v>50</v>
      </c>
      <c r="N34" s="28" t="s">
        <v>50</v>
      </c>
      <c r="O34" s="28" t="s">
        <v>51</v>
      </c>
      <c r="P34" s="28" t="s">
        <v>50</v>
      </c>
      <c r="Q34" s="50" t="s">
        <v>108</v>
      </c>
      <c r="R34" s="60">
        <f t="shared" si="0"/>
        <v>2.4700000000000002</v>
      </c>
      <c r="S34" s="28" t="s">
        <v>93</v>
      </c>
      <c r="T34" s="61">
        <v>1</v>
      </c>
      <c r="U34" s="62">
        <v>2.4700000000000002</v>
      </c>
      <c r="V34" s="57" t="s">
        <v>68</v>
      </c>
      <c r="W34" s="57" t="s">
        <v>138</v>
      </c>
      <c r="Y34" s="37"/>
      <c r="Z34" s="37"/>
    </row>
    <row r="35" spans="2:26" s="17" customFormat="1" ht="15.75" x14ac:dyDescent="0.25">
      <c r="B35" s="28">
        <f t="shared" si="1"/>
        <v>18</v>
      </c>
      <c r="C35" s="40">
        <f>'(1) Приобретение электроэнергии'!$C$18</f>
        <v>45991</v>
      </c>
      <c r="D35" s="28" t="s">
        <v>50</v>
      </c>
      <c r="E35" s="28" t="s">
        <v>50</v>
      </c>
      <c r="F35" s="28" t="s">
        <v>50</v>
      </c>
      <c r="G35" s="28" t="s">
        <v>50</v>
      </c>
      <c r="H35" s="28" t="s">
        <v>50</v>
      </c>
      <c r="I35" s="28" t="s">
        <v>50</v>
      </c>
      <c r="J35" s="28" t="s">
        <v>50</v>
      </c>
      <c r="K35" s="28" t="s">
        <v>50</v>
      </c>
      <c r="L35" s="28" t="s">
        <v>50</v>
      </c>
      <c r="M35" s="28" t="s">
        <v>50</v>
      </c>
      <c r="N35" s="28" t="s">
        <v>50</v>
      </c>
      <c r="O35" s="28" t="s">
        <v>51</v>
      </c>
      <c r="P35" s="28" t="s">
        <v>50</v>
      </c>
      <c r="Q35" s="50" t="s">
        <v>204</v>
      </c>
      <c r="R35" s="60">
        <f t="shared" si="0"/>
        <v>7.8390000000000004</v>
      </c>
      <c r="S35" s="28" t="s">
        <v>52</v>
      </c>
      <c r="T35" s="61">
        <v>1</v>
      </c>
      <c r="U35" s="62">
        <v>7.8390000000000004</v>
      </c>
      <c r="V35" s="57" t="s">
        <v>57</v>
      </c>
      <c r="W35" s="57" t="s">
        <v>139</v>
      </c>
      <c r="Y35" s="37"/>
      <c r="Z35" s="37"/>
    </row>
    <row r="36" spans="2:26" s="17" customFormat="1" ht="15.75" x14ac:dyDescent="0.25">
      <c r="B36" s="28">
        <f t="shared" si="1"/>
        <v>19</v>
      </c>
      <c r="C36" s="40">
        <f>'(1) Приобретение электроэнергии'!$C$18</f>
        <v>45991</v>
      </c>
      <c r="D36" s="28" t="s">
        <v>50</v>
      </c>
      <c r="E36" s="28" t="s">
        <v>50</v>
      </c>
      <c r="F36" s="28" t="s">
        <v>50</v>
      </c>
      <c r="G36" s="28" t="s">
        <v>50</v>
      </c>
      <c r="H36" s="28" t="s">
        <v>50</v>
      </c>
      <c r="I36" s="28" t="s">
        <v>50</v>
      </c>
      <c r="J36" s="28" t="s">
        <v>50</v>
      </c>
      <c r="K36" s="28" t="s">
        <v>50</v>
      </c>
      <c r="L36" s="28" t="s">
        <v>50</v>
      </c>
      <c r="M36" s="28" t="s">
        <v>50</v>
      </c>
      <c r="N36" s="28" t="s">
        <v>50</v>
      </c>
      <c r="O36" s="28" t="s">
        <v>51</v>
      </c>
      <c r="P36" s="28" t="s">
        <v>50</v>
      </c>
      <c r="Q36" s="50" t="s">
        <v>99</v>
      </c>
      <c r="R36" s="60">
        <f t="shared" si="0"/>
        <v>11.01</v>
      </c>
      <c r="S36" s="28" t="s">
        <v>52</v>
      </c>
      <c r="T36" s="61">
        <v>1</v>
      </c>
      <c r="U36" s="62">
        <v>11.01</v>
      </c>
      <c r="V36" s="57" t="s">
        <v>98</v>
      </c>
      <c r="W36" s="57" t="s">
        <v>140</v>
      </c>
      <c r="Y36" s="37"/>
      <c r="Z36" s="37"/>
    </row>
    <row r="37" spans="2:26" s="17" customFormat="1" ht="31.5" x14ac:dyDescent="0.25">
      <c r="B37" s="28">
        <f t="shared" si="1"/>
        <v>20</v>
      </c>
      <c r="C37" s="40">
        <f>'(1) Приобретение электроэнергии'!$C$18</f>
        <v>45991</v>
      </c>
      <c r="D37" s="28" t="s">
        <v>50</v>
      </c>
      <c r="E37" s="28" t="s">
        <v>50</v>
      </c>
      <c r="F37" s="28" t="s">
        <v>50</v>
      </c>
      <c r="G37" s="28" t="s">
        <v>50</v>
      </c>
      <c r="H37" s="28" t="s">
        <v>50</v>
      </c>
      <c r="I37" s="28" t="s">
        <v>50</v>
      </c>
      <c r="J37" s="28" t="s">
        <v>50</v>
      </c>
      <c r="K37" s="28" t="s">
        <v>50</v>
      </c>
      <c r="L37" s="28" t="s">
        <v>50</v>
      </c>
      <c r="M37" s="28" t="s">
        <v>50</v>
      </c>
      <c r="N37" s="28" t="s">
        <v>50</v>
      </c>
      <c r="O37" s="28" t="s">
        <v>51</v>
      </c>
      <c r="P37" s="28" t="s">
        <v>50</v>
      </c>
      <c r="Q37" s="50" t="s">
        <v>70</v>
      </c>
      <c r="R37" s="60">
        <f t="shared" si="0"/>
        <v>8.2080000000000002</v>
      </c>
      <c r="S37" s="28" t="s">
        <v>49</v>
      </c>
      <c r="T37" s="61">
        <v>1</v>
      </c>
      <c r="U37" s="62">
        <v>8.2080000000000002</v>
      </c>
      <c r="V37" s="57" t="s">
        <v>71</v>
      </c>
      <c r="W37" s="57" t="s">
        <v>141</v>
      </c>
      <c r="Y37" s="37"/>
      <c r="Z37" s="37"/>
    </row>
    <row r="38" spans="2:26" s="17" customFormat="1" ht="126" x14ac:dyDescent="0.25">
      <c r="B38" s="28">
        <f t="shared" si="1"/>
        <v>21</v>
      </c>
      <c r="C38" s="40">
        <f>'(1) Приобретение электроэнергии'!$C$18</f>
        <v>45991</v>
      </c>
      <c r="D38" s="28" t="s">
        <v>50</v>
      </c>
      <c r="E38" s="28" t="s">
        <v>50</v>
      </c>
      <c r="F38" s="28" t="s">
        <v>50</v>
      </c>
      <c r="G38" s="28" t="s">
        <v>50</v>
      </c>
      <c r="H38" s="28" t="s">
        <v>50</v>
      </c>
      <c r="I38" s="28" t="s">
        <v>50</v>
      </c>
      <c r="J38" s="28" t="s">
        <v>50</v>
      </c>
      <c r="K38" s="28" t="s">
        <v>50</v>
      </c>
      <c r="L38" s="28" t="s">
        <v>50</v>
      </c>
      <c r="M38" s="28" t="s">
        <v>50</v>
      </c>
      <c r="N38" s="28" t="s">
        <v>50</v>
      </c>
      <c r="O38" s="28" t="s">
        <v>51</v>
      </c>
      <c r="P38" s="28" t="s">
        <v>50</v>
      </c>
      <c r="Q38" s="50" t="s">
        <v>205</v>
      </c>
      <c r="R38" s="60">
        <f t="shared" si="0"/>
        <v>27.664000000000001</v>
      </c>
      <c r="S38" s="28" t="s">
        <v>52</v>
      </c>
      <c r="T38" s="61">
        <v>1</v>
      </c>
      <c r="U38" s="62">
        <v>27.664000000000001</v>
      </c>
      <c r="V38" s="57" t="s">
        <v>58</v>
      </c>
      <c r="W38" s="57" t="s">
        <v>142</v>
      </c>
      <c r="Y38" s="37"/>
      <c r="Z38" s="37"/>
    </row>
    <row r="39" spans="2:26" s="17" customFormat="1" ht="31.5" x14ac:dyDescent="0.25">
      <c r="B39" s="28">
        <f t="shared" si="1"/>
        <v>22</v>
      </c>
      <c r="C39" s="40">
        <f>'(1) Приобретение электроэнергии'!$C$18</f>
        <v>45991</v>
      </c>
      <c r="D39" s="28" t="s">
        <v>50</v>
      </c>
      <c r="E39" s="28" t="s">
        <v>50</v>
      </c>
      <c r="F39" s="28" t="s">
        <v>50</v>
      </c>
      <c r="G39" s="28" t="s">
        <v>50</v>
      </c>
      <c r="H39" s="28" t="s">
        <v>50</v>
      </c>
      <c r="I39" s="28" t="s">
        <v>50</v>
      </c>
      <c r="J39" s="28" t="s">
        <v>50</v>
      </c>
      <c r="K39" s="28" t="s">
        <v>50</v>
      </c>
      <c r="L39" s="28" t="s">
        <v>50</v>
      </c>
      <c r="M39" s="28" t="s">
        <v>50</v>
      </c>
      <c r="N39" s="28" t="s">
        <v>50</v>
      </c>
      <c r="O39" s="28" t="s">
        <v>51</v>
      </c>
      <c r="P39" s="28" t="s">
        <v>50</v>
      </c>
      <c r="Q39" s="50" t="s">
        <v>83</v>
      </c>
      <c r="R39" s="60">
        <f t="shared" si="0"/>
        <v>0.20399999999999999</v>
      </c>
      <c r="S39" s="28" t="s">
        <v>52</v>
      </c>
      <c r="T39" s="61">
        <v>1</v>
      </c>
      <c r="U39" s="62">
        <v>0.20399999999999999</v>
      </c>
      <c r="V39" s="57" t="s">
        <v>89</v>
      </c>
      <c r="W39" s="57" t="s">
        <v>143</v>
      </c>
      <c r="Y39" s="37"/>
      <c r="Z39" s="37"/>
    </row>
    <row r="40" spans="2:26" s="17" customFormat="1" ht="63" customHeight="1" x14ac:dyDescent="0.25">
      <c r="B40" s="28">
        <f t="shared" si="1"/>
        <v>23</v>
      </c>
      <c r="C40" s="40">
        <f>'(1) Приобретение электроэнергии'!$C$18</f>
        <v>45991</v>
      </c>
      <c r="D40" s="28" t="s">
        <v>50</v>
      </c>
      <c r="E40" s="28" t="s">
        <v>50</v>
      </c>
      <c r="F40" s="28" t="s">
        <v>50</v>
      </c>
      <c r="G40" s="28" t="s">
        <v>50</v>
      </c>
      <c r="H40" s="28" t="s">
        <v>50</v>
      </c>
      <c r="I40" s="28" t="s">
        <v>50</v>
      </c>
      <c r="J40" s="28" t="s">
        <v>50</v>
      </c>
      <c r="K40" s="28" t="s">
        <v>50</v>
      </c>
      <c r="L40" s="28" t="s">
        <v>50</v>
      </c>
      <c r="M40" s="28" t="s">
        <v>50</v>
      </c>
      <c r="N40" s="28" t="s">
        <v>50</v>
      </c>
      <c r="O40" s="28" t="s">
        <v>51</v>
      </c>
      <c r="P40" s="28" t="s">
        <v>50</v>
      </c>
      <c r="Q40" s="49" t="s">
        <v>167</v>
      </c>
      <c r="R40" s="60">
        <f t="shared" si="0"/>
        <v>62</v>
      </c>
      <c r="S40" s="28" t="s">
        <v>177</v>
      </c>
      <c r="T40" s="61">
        <v>3</v>
      </c>
      <c r="U40" s="60">
        <v>186</v>
      </c>
      <c r="V40" s="49" t="s">
        <v>144</v>
      </c>
      <c r="W40" s="49" t="s">
        <v>154</v>
      </c>
      <c r="Y40" s="37"/>
      <c r="Z40" s="37"/>
    </row>
    <row r="41" spans="2:26" s="17" customFormat="1" ht="30" customHeight="1" x14ac:dyDescent="0.25">
      <c r="B41" s="28">
        <f t="shared" si="1"/>
        <v>24</v>
      </c>
      <c r="C41" s="40">
        <f>'(1) Приобретение электроэнергии'!$C$18</f>
        <v>45991</v>
      </c>
      <c r="D41" s="28" t="s">
        <v>50</v>
      </c>
      <c r="E41" s="28" t="s">
        <v>50</v>
      </c>
      <c r="F41" s="28" t="s">
        <v>50</v>
      </c>
      <c r="G41" s="28" t="s">
        <v>50</v>
      </c>
      <c r="H41" s="28" t="s">
        <v>50</v>
      </c>
      <c r="I41" s="28" t="s">
        <v>50</v>
      </c>
      <c r="J41" s="28" t="s">
        <v>50</v>
      </c>
      <c r="K41" s="28" t="s">
        <v>50</v>
      </c>
      <c r="L41" s="28" t="s">
        <v>50</v>
      </c>
      <c r="M41" s="28" t="s">
        <v>50</v>
      </c>
      <c r="N41" s="28" t="s">
        <v>50</v>
      </c>
      <c r="O41" s="28" t="s">
        <v>51</v>
      </c>
      <c r="P41" s="28" t="s">
        <v>50</v>
      </c>
      <c r="Q41" s="49" t="s">
        <v>168</v>
      </c>
      <c r="R41" s="60">
        <f t="shared" si="0"/>
        <v>139.536</v>
      </c>
      <c r="S41" s="28" t="s">
        <v>93</v>
      </c>
      <c r="T41" s="61">
        <v>1</v>
      </c>
      <c r="U41" s="60">
        <v>139.536</v>
      </c>
      <c r="V41" s="49" t="s">
        <v>145</v>
      </c>
      <c r="W41" s="49" t="s">
        <v>155</v>
      </c>
      <c r="Y41" s="37"/>
      <c r="Z41" s="37"/>
    </row>
    <row r="42" spans="2:26" s="17" customFormat="1" ht="30" customHeight="1" x14ac:dyDescent="0.25">
      <c r="B42" s="28">
        <f t="shared" si="1"/>
        <v>25</v>
      </c>
      <c r="C42" s="40">
        <f>'(1) Приобретение электроэнергии'!$C$18</f>
        <v>45991</v>
      </c>
      <c r="D42" s="28" t="s">
        <v>50</v>
      </c>
      <c r="E42" s="28" t="s">
        <v>50</v>
      </c>
      <c r="F42" s="28" t="s">
        <v>50</v>
      </c>
      <c r="G42" s="28" t="s">
        <v>50</v>
      </c>
      <c r="H42" s="28" t="s">
        <v>50</v>
      </c>
      <c r="I42" s="28" t="s">
        <v>50</v>
      </c>
      <c r="J42" s="28" t="s">
        <v>50</v>
      </c>
      <c r="K42" s="28" t="s">
        <v>50</v>
      </c>
      <c r="L42" s="28" t="s">
        <v>50</v>
      </c>
      <c r="M42" s="28" t="s">
        <v>50</v>
      </c>
      <c r="N42" s="28" t="s">
        <v>50</v>
      </c>
      <c r="O42" s="28" t="s">
        <v>51</v>
      </c>
      <c r="P42" s="28" t="s">
        <v>50</v>
      </c>
      <c r="Q42" s="49" t="s">
        <v>176</v>
      </c>
      <c r="R42" s="60">
        <f t="shared" si="0"/>
        <v>9.5</v>
      </c>
      <c r="S42" s="28" t="s">
        <v>93</v>
      </c>
      <c r="T42" s="61">
        <v>1</v>
      </c>
      <c r="U42" s="60">
        <v>9.5</v>
      </c>
      <c r="V42" s="49" t="s">
        <v>146</v>
      </c>
      <c r="W42" s="49" t="s">
        <v>156</v>
      </c>
      <c r="Y42" s="37"/>
      <c r="Z42" s="37"/>
    </row>
    <row r="43" spans="2:26" s="17" customFormat="1" ht="30" customHeight="1" x14ac:dyDescent="0.25">
      <c r="B43" s="28">
        <f t="shared" si="1"/>
        <v>26</v>
      </c>
      <c r="C43" s="40">
        <f>'(1) Приобретение электроэнергии'!$C$18</f>
        <v>45991</v>
      </c>
      <c r="D43" s="28" t="s">
        <v>50</v>
      </c>
      <c r="E43" s="28" t="s">
        <v>50</v>
      </c>
      <c r="F43" s="28" t="s">
        <v>50</v>
      </c>
      <c r="G43" s="28" t="s">
        <v>50</v>
      </c>
      <c r="H43" s="28" t="s">
        <v>50</v>
      </c>
      <c r="I43" s="28" t="s">
        <v>50</v>
      </c>
      <c r="J43" s="28" t="s">
        <v>50</v>
      </c>
      <c r="K43" s="28" t="s">
        <v>50</v>
      </c>
      <c r="L43" s="28" t="s">
        <v>50</v>
      </c>
      <c r="M43" s="28" t="s">
        <v>50</v>
      </c>
      <c r="N43" s="28" t="s">
        <v>50</v>
      </c>
      <c r="O43" s="28" t="s">
        <v>51</v>
      </c>
      <c r="P43" s="28" t="s">
        <v>50</v>
      </c>
      <c r="Q43" s="49" t="s">
        <v>175</v>
      </c>
      <c r="R43" s="60">
        <f t="shared" si="0"/>
        <v>22</v>
      </c>
      <c r="S43" s="28" t="s">
        <v>93</v>
      </c>
      <c r="T43" s="61">
        <v>1</v>
      </c>
      <c r="U43" s="60">
        <v>22</v>
      </c>
      <c r="V43" s="49" t="s">
        <v>147</v>
      </c>
      <c r="W43" s="49" t="s">
        <v>157</v>
      </c>
      <c r="Y43" s="37"/>
      <c r="Z43" s="37"/>
    </row>
    <row r="44" spans="2:26" s="17" customFormat="1" ht="30" customHeight="1" x14ac:dyDescent="0.25">
      <c r="B44" s="28">
        <f t="shared" si="1"/>
        <v>27</v>
      </c>
      <c r="C44" s="40">
        <f>'(1) Приобретение электроэнергии'!$C$18</f>
        <v>45991</v>
      </c>
      <c r="D44" s="28" t="s">
        <v>50</v>
      </c>
      <c r="E44" s="28" t="s">
        <v>50</v>
      </c>
      <c r="F44" s="28" t="s">
        <v>50</v>
      </c>
      <c r="G44" s="28" t="s">
        <v>50</v>
      </c>
      <c r="H44" s="28" t="s">
        <v>50</v>
      </c>
      <c r="I44" s="28" t="s">
        <v>50</v>
      </c>
      <c r="J44" s="28" t="s">
        <v>50</v>
      </c>
      <c r="K44" s="28" t="s">
        <v>50</v>
      </c>
      <c r="L44" s="28" t="s">
        <v>50</v>
      </c>
      <c r="M44" s="28" t="s">
        <v>50</v>
      </c>
      <c r="N44" s="28" t="s">
        <v>50</v>
      </c>
      <c r="O44" s="28" t="s">
        <v>51</v>
      </c>
      <c r="P44" s="28" t="s">
        <v>50</v>
      </c>
      <c r="Q44" s="49" t="s">
        <v>167</v>
      </c>
      <c r="R44" s="60">
        <f t="shared" si="0"/>
        <v>13.875</v>
      </c>
      <c r="S44" s="28" t="s">
        <v>177</v>
      </c>
      <c r="T44" s="61">
        <v>2</v>
      </c>
      <c r="U44" s="60">
        <v>27.75</v>
      </c>
      <c r="V44" s="49" t="s">
        <v>148</v>
      </c>
      <c r="W44" s="49" t="s">
        <v>158</v>
      </c>
      <c r="Y44" s="37"/>
      <c r="Z44" s="37"/>
    </row>
    <row r="45" spans="2:26" s="17" customFormat="1" ht="59.25" customHeight="1" x14ac:dyDescent="0.25">
      <c r="B45" s="28">
        <f t="shared" si="1"/>
        <v>28</v>
      </c>
      <c r="C45" s="40">
        <f>'(1) Приобретение электроэнергии'!$C$18</f>
        <v>45991</v>
      </c>
      <c r="D45" s="28" t="s">
        <v>50</v>
      </c>
      <c r="E45" s="28" t="s">
        <v>50</v>
      </c>
      <c r="F45" s="28" t="s">
        <v>50</v>
      </c>
      <c r="G45" s="28" t="s">
        <v>50</v>
      </c>
      <c r="H45" s="28" t="s">
        <v>50</v>
      </c>
      <c r="I45" s="28" t="s">
        <v>50</v>
      </c>
      <c r="J45" s="28" t="s">
        <v>50</v>
      </c>
      <c r="K45" s="28" t="s">
        <v>50</v>
      </c>
      <c r="L45" s="28" t="s">
        <v>50</v>
      </c>
      <c r="M45" s="28" t="s">
        <v>50</v>
      </c>
      <c r="N45" s="28" t="s">
        <v>50</v>
      </c>
      <c r="O45" s="28" t="s">
        <v>51</v>
      </c>
      <c r="P45" s="28" t="s">
        <v>50</v>
      </c>
      <c r="Q45" s="49" t="s">
        <v>169</v>
      </c>
      <c r="R45" s="60">
        <f t="shared" si="0"/>
        <v>42.344999999999999</v>
      </c>
      <c r="S45" s="28" t="s">
        <v>52</v>
      </c>
      <c r="T45" s="61">
        <v>1</v>
      </c>
      <c r="U45" s="60">
        <v>42.344999999999999</v>
      </c>
      <c r="V45" s="49" t="s">
        <v>149</v>
      </c>
      <c r="W45" s="49" t="s">
        <v>159</v>
      </c>
      <c r="Y45" s="37"/>
      <c r="Z45" s="37"/>
    </row>
    <row r="46" spans="2:26" s="17" customFormat="1" ht="30" customHeight="1" x14ac:dyDescent="0.25">
      <c r="B46" s="28">
        <f t="shared" si="1"/>
        <v>29</v>
      </c>
      <c r="C46" s="40">
        <f>'(1) Приобретение электроэнергии'!$C$18</f>
        <v>45991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8" t="s">
        <v>51</v>
      </c>
      <c r="P46" s="28" t="s">
        <v>50</v>
      </c>
      <c r="Q46" s="49" t="s">
        <v>170</v>
      </c>
      <c r="R46" s="60">
        <f t="shared" si="0"/>
        <v>2</v>
      </c>
      <c r="S46" s="28" t="s">
        <v>52</v>
      </c>
      <c r="T46" s="61">
        <v>1</v>
      </c>
      <c r="U46" s="60">
        <v>2</v>
      </c>
      <c r="V46" s="49" t="s">
        <v>150</v>
      </c>
      <c r="W46" s="49" t="s">
        <v>160</v>
      </c>
      <c r="Y46" s="37"/>
      <c r="Z46" s="37"/>
    </row>
    <row r="47" spans="2:26" s="17" customFormat="1" ht="30" customHeight="1" x14ac:dyDescent="0.25">
      <c r="B47" s="28">
        <f t="shared" si="1"/>
        <v>30</v>
      </c>
      <c r="C47" s="40">
        <f>'(1) Приобретение электроэнергии'!$C$18</f>
        <v>45991</v>
      </c>
      <c r="D47" s="28" t="s">
        <v>50</v>
      </c>
      <c r="E47" s="28" t="s">
        <v>50</v>
      </c>
      <c r="F47" s="28" t="s">
        <v>50</v>
      </c>
      <c r="G47" s="28" t="s">
        <v>50</v>
      </c>
      <c r="H47" s="28" t="s">
        <v>50</v>
      </c>
      <c r="I47" s="28" t="s">
        <v>50</v>
      </c>
      <c r="J47" s="28" t="s">
        <v>50</v>
      </c>
      <c r="K47" s="28" t="s">
        <v>50</v>
      </c>
      <c r="L47" s="28" t="s">
        <v>50</v>
      </c>
      <c r="M47" s="28" t="s">
        <v>50</v>
      </c>
      <c r="N47" s="28" t="s">
        <v>50</v>
      </c>
      <c r="O47" s="28" t="s">
        <v>51</v>
      </c>
      <c r="P47" s="28" t="s">
        <v>50</v>
      </c>
      <c r="Q47" s="49" t="s">
        <v>206</v>
      </c>
      <c r="R47" s="60">
        <f t="shared" si="0"/>
        <v>4.8079999999999998</v>
      </c>
      <c r="S47" s="28" t="s">
        <v>93</v>
      </c>
      <c r="T47" s="61">
        <v>1</v>
      </c>
      <c r="U47" s="60">
        <v>4.8079999999999998</v>
      </c>
      <c r="V47" s="49" t="s">
        <v>109</v>
      </c>
      <c r="W47" s="49" t="s">
        <v>161</v>
      </c>
      <c r="Y47" s="37"/>
      <c r="Z47" s="37"/>
    </row>
    <row r="48" spans="2:26" s="17" customFormat="1" ht="30" customHeight="1" x14ac:dyDescent="0.25">
      <c r="B48" s="28">
        <f t="shared" si="1"/>
        <v>31</v>
      </c>
      <c r="C48" s="40">
        <f>'(1) Приобретение электроэнергии'!$C$18</f>
        <v>45991</v>
      </c>
      <c r="D48" s="28" t="s">
        <v>50</v>
      </c>
      <c r="E48" s="28" t="s">
        <v>50</v>
      </c>
      <c r="F48" s="28" t="s">
        <v>50</v>
      </c>
      <c r="G48" s="28" t="s">
        <v>50</v>
      </c>
      <c r="H48" s="28" t="s">
        <v>50</v>
      </c>
      <c r="I48" s="28" t="s">
        <v>50</v>
      </c>
      <c r="J48" s="28" t="s">
        <v>50</v>
      </c>
      <c r="K48" s="28" t="s">
        <v>50</v>
      </c>
      <c r="L48" s="28" t="s">
        <v>50</v>
      </c>
      <c r="M48" s="28" t="s">
        <v>50</v>
      </c>
      <c r="N48" s="28" t="s">
        <v>50</v>
      </c>
      <c r="O48" s="28" t="s">
        <v>51</v>
      </c>
      <c r="P48" s="28" t="s">
        <v>50</v>
      </c>
      <c r="Q48" s="49" t="s">
        <v>176</v>
      </c>
      <c r="R48" s="60">
        <f t="shared" si="0"/>
        <v>3.5</v>
      </c>
      <c r="S48" s="28" t="s">
        <v>93</v>
      </c>
      <c r="T48" s="61">
        <v>1</v>
      </c>
      <c r="U48" s="60">
        <v>3.5</v>
      </c>
      <c r="V48" s="49" t="s">
        <v>101</v>
      </c>
      <c r="W48" s="49" t="s">
        <v>162</v>
      </c>
      <c r="Y48" s="37"/>
      <c r="Z48" s="37"/>
    </row>
    <row r="49" spans="2:26" s="17" customFormat="1" ht="30" customHeight="1" x14ac:dyDescent="0.25">
      <c r="B49" s="28">
        <f t="shared" si="1"/>
        <v>32</v>
      </c>
      <c r="C49" s="40">
        <f>'(1) Приобретение электроэнергии'!$C$18</f>
        <v>45991</v>
      </c>
      <c r="D49" s="28" t="s">
        <v>50</v>
      </c>
      <c r="E49" s="28" t="s">
        <v>50</v>
      </c>
      <c r="F49" s="28" t="s">
        <v>50</v>
      </c>
      <c r="G49" s="28" t="s">
        <v>50</v>
      </c>
      <c r="H49" s="28" t="s">
        <v>50</v>
      </c>
      <c r="I49" s="28" t="s">
        <v>50</v>
      </c>
      <c r="J49" s="28" t="s">
        <v>50</v>
      </c>
      <c r="K49" s="28" t="s">
        <v>50</v>
      </c>
      <c r="L49" s="28" t="s">
        <v>50</v>
      </c>
      <c r="M49" s="28" t="s">
        <v>50</v>
      </c>
      <c r="N49" s="28" t="s">
        <v>50</v>
      </c>
      <c r="O49" s="28" t="s">
        <v>51</v>
      </c>
      <c r="P49" s="28" t="s">
        <v>50</v>
      </c>
      <c r="Q49" s="49" t="s">
        <v>171</v>
      </c>
      <c r="R49" s="60">
        <f t="shared" si="0"/>
        <v>10</v>
      </c>
      <c r="S49" s="28" t="s">
        <v>93</v>
      </c>
      <c r="T49" s="61">
        <v>1</v>
      </c>
      <c r="U49" s="60">
        <v>10</v>
      </c>
      <c r="V49" s="49" t="s">
        <v>151</v>
      </c>
      <c r="W49" s="49" t="s">
        <v>163</v>
      </c>
      <c r="Y49" s="37"/>
      <c r="Z49" s="37"/>
    </row>
    <row r="50" spans="2:26" s="17" customFormat="1" ht="30" customHeight="1" x14ac:dyDescent="0.25">
      <c r="B50" s="28">
        <f t="shared" si="1"/>
        <v>33</v>
      </c>
      <c r="C50" s="40">
        <f>'(1) Приобретение электроэнергии'!$C$18</f>
        <v>45991</v>
      </c>
      <c r="D50" s="28" t="s">
        <v>50</v>
      </c>
      <c r="E50" s="28" t="s">
        <v>50</v>
      </c>
      <c r="F50" s="28" t="s">
        <v>50</v>
      </c>
      <c r="G50" s="28" t="s">
        <v>50</v>
      </c>
      <c r="H50" s="28" t="s">
        <v>50</v>
      </c>
      <c r="I50" s="28" t="s">
        <v>50</v>
      </c>
      <c r="J50" s="28" t="s">
        <v>50</v>
      </c>
      <c r="K50" s="28" t="s">
        <v>50</v>
      </c>
      <c r="L50" s="28" t="s">
        <v>50</v>
      </c>
      <c r="M50" s="28" t="s">
        <v>50</v>
      </c>
      <c r="N50" s="28" t="s">
        <v>50</v>
      </c>
      <c r="O50" s="28" t="s">
        <v>51</v>
      </c>
      <c r="P50" s="28" t="s">
        <v>50</v>
      </c>
      <c r="Q50" s="49" t="s">
        <v>172</v>
      </c>
      <c r="R50" s="60">
        <f t="shared" si="0"/>
        <v>0.35099999999999998</v>
      </c>
      <c r="S50" s="28" t="s">
        <v>52</v>
      </c>
      <c r="T50" s="61">
        <v>1</v>
      </c>
      <c r="U50" s="60">
        <v>0.35099999999999998</v>
      </c>
      <c r="V50" s="49" t="s">
        <v>102</v>
      </c>
      <c r="W50" s="49" t="s">
        <v>164</v>
      </c>
      <c r="Y50" s="37"/>
      <c r="Z50" s="37"/>
    </row>
    <row r="51" spans="2:26" s="17" customFormat="1" ht="30" customHeight="1" x14ac:dyDescent="0.25">
      <c r="B51" s="28">
        <f t="shared" si="1"/>
        <v>34</v>
      </c>
      <c r="C51" s="40">
        <f>'(1) Приобретение электроэнергии'!$C$18</f>
        <v>45991</v>
      </c>
      <c r="D51" s="28" t="s">
        <v>50</v>
      </c>
      <c r="E51" s="28" t="s">
        <v>50</v>
      </c>
      <c r="F51" s="28" t="s">
        <v>50</v>
      </c>
      <c r="G51" s="28" t="s">
        <v>50</v>
      </c>
      <c r="H51" s="28" t="s">
        <v>50</v>
      </c>
      <c r="I51" s="28" t="s">
        <v>50</v>
      </c>
      <c r="J51" s="28" t="s">
        <v>50</v>
      </c>
      <c r="K51" s="28" t="s">
        <v>50</v>
      </c>
      <c r="L51" s="28" t="s">
        <v>50</v>
      </c>
      <c r="M51" s="28" t="s">
        <v>50</v>
      </c>
      <c r="N51" s="28" t="s">
        <v>50</v>
      </c>
      <c r="O51" s="28" t="s">
        <v>51</v>
      </c>
      <c r="P51" s="28" t="s">
        <v>50</v>
      </c>
      <c r="Q51" s="49" t="s">
        <v>173</v>
      </c>
      <c r="R51" s="60">
        <f t="shared" si="0"/>
        <v>53.9</v>
      </c>
      <c r="S51" s="28" t="s">
        <v>93</v>
      </c>
      <c r="T51" s="61">
        <v>1</v>
      </c>
      <c r="U51" s="60">
        <v>53.9</v>
      </c>
      <c r="V51" s="49" t="s">
        <v>152</v>
      </c>
      <c r="W51" s="49" t="s">
        <v>165</v>
      </c>
      <c r="Y51" s="37"/>
      <c r="Z51" s="37"/>
    </row>
    <row r="52" spans="2:26" s="17" customFormat="1" ht="30" customHeight="1" x14ac:dyDescent="0.25">
      <c r="B52" s="28">
        <f t="shared" si="1"/>
        <v>35</v>
      </c>
      <c r="C52" s="40">
        <f>'(1) Приобретение электроэнергии'!$C$18</f>
        <v>45991</v>
      </c>
      <c r="D52" s="28" t="s">
        <v>50</v>
      </c>
      <c r="E52" s="28" t="s">
        <v>50</v>
      </c>
      <c r="F52" s="28" t="s">
        <v>50</v>
      </c>
      <c r="G52" s="28" t="s">
        <v>50</v>
      </c>
      <c r="H52" s="28" t="s">
        <v>50</v>
      </c>
      <c r="I52" s="28" t="s">
        <v>50</v>
      </c>
      <c r="J52" s="28" t="s">
        <v>50</v>
      </c>
      <c r="K52" s="28" t="s">
        <v>50</v>
      </c>
      <c r="L52" s="28" t="s">
        <v>50</v>
      </c>
      <c r="M52" s="28" t="s">
        <v>50</v>
      </c>
      <c r="N52" s="28" t="s">
        <v>50</v>
      </c>
      <c r="O52" s="28" t="s">
        <v>51</v>
      </c>
      <c r="P52" s="28" t="s">
        <v>50</v>
      </c>
      <c r="Q52" s="49" t="s">
        <v>174</v>
      </c>
      <c r="R52" s="60">
        <f t="shared" si="0"/>
        <v>15</v>
      </c>
      <c r="S52" s="28" t="s">
        <v>93</v>
      </c>
      <c r="T52" s="61">
        <v>1</v>
      </c>
      <c r="U52" s="60">
        <v>15</v>
      </c>
      <c r="V52" s="49" t="s">
        <v>153</v>
      </c>
      <c r="W52" s="49" t="s">
        <v>166</v>
      </c>
      <c r="Y52" s="37"/>
      <c r="Z52" s="37"/>
    </row>
    <row r="53" spans="2:26" s="18" customFormat="1" x14ac:dyDescent="0.25">
      <c r="U53" s="24"/>
    </row>
    <row r="54" spans="2:26" s="42" customFormat="1" x14ac:dyDescent="0.25">
      <c r="B54" s="42" t="str">
        <f>'(1) Приобретение электроэнергии'!B21</f>
        <v>* Информация представлена при наличии документов по состоянию на 09.01.2026</v>
      </c>
      <c r="U54" s="51"/>
    </row>
    <row r="55" spans="2:26" s="18" customFormat="1" x14ac:dyDescent="0.25">
      <c r="U55" s="24"/>
    </row>
    <row r="56" spans="2:26" s="18" customFormat="1" x14ac:dyDescent="0.25">
      <c r="T56" s="25"/>
      <c r="U56" s="25"/>
    </row>
    <row r="57" spans="2:26" s="18" customFormat="1" x14ac:dyDescent="0.25"/>
    <row r="66" spans="20:20" x14ac:dyDescent="0.25">
      <c r="T66" s="41"/>
    </row>
  </sheetData>
  <autoFilter ref="B17:Z54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G29" sqref="G29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80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декабрь 2025г.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8" customFormat="1" ht="32.25" customHeight="1" x14ac:dyDescent="0.25">
      <c r="B18" s="28">
        <v>1</v>
      </c>
      <c r="C18" s="40">
        <f>'(1) Приобретение электроэнергии'!$C$18</f>
        <v>45991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58" t="s">
        <v>59</v>
      </c>
      <c r="R18" s="59">
        <f>U18/T18</f>
        <v>4.6108511115960489E-2</v>
      </c>
      <c r="S18" s="58" t="s">
        <v>121</v>
      </c>
      <c r="T18" s="56">
        <v>4913.5634380000001</v>
      </c>
      <c r="U18" s="56">
        <v>226.55709440000004</v>
      </c>
      <c r="V18" s="57" t="s">
        <v>106</v>
      </c>
      <c r="W18" s="58" t="s">
        <v>120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09.01.2026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2026-01-08T09:54:47Z</dcterms:modified>
</cp:coreProperties>
</file>