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F13830B6-4C9A-47D4-838B-92CDEA8108FE}" xr6:coauthVersionLast="47" xr6:coauthVersionMax="47" xr10:uidLastSave="{00000000-0000-0000-0000-000000000000}"/>
  <bookViews>
    <workbookView xWindow="-120" yWindow="-120" windowWidth="29040" windowHeight="15840" tabRatio="955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8" i="13" l="1"/>
  <c r="R19" i="12"/>
  <c r="R20" i="12"/>
  <c r="R21" i="12"/>
  <c r="R22" i="12"/>
  <c r="R23" i="12"/>
  <c r="R24" i="12"/>
  <c r="R25" i="12"/>
  <c r="B21" i="12"/>
  <c r="B22" i="12"/>
  <c r="B23" i="12"/>
  <c r="B24" i="12"/>
  <c r="B25" i="12" s="1"/>
  <c r="B20" i="12"/>
  <c r="R18" i="7"/>
  <c r="B21" i="4" l="1"/>
  <c r="B22" i="4"/>
  <c r="B23" i="4"/>
  <c r="B24" i="4" s="1"/>
  <c r="U21" i="12" l="1"/>
  <c r="C24" i="12"/>
  <c r="C23" i="12"/>
  <c r="C22" i="12" l="1"/>
  <c r="C21" i="12"/>
  <c r="U20" i="12"/>
  <c r="C18" i="7"/>
  <c r="U19" i="12" l="1"/>
  <c r="R18" i="1"/>
  <c r="R21" i="4" l="1"/>
  <c r="R22" i="4"/>
  <c r="R23" i="4"/>
  <c r="C21" i="4"/>
  <c r="C22" i="4"/>
  <c r="C23" i="4"/>
  <c r="B19" i="4"/>
  <c r="B20" i="4" s="1"/>
  <c r="C18" i="13"/>
  <c r="C19" i="12"/>
  <c r="C20" i="12"/>
  <c r="C25" i="12"/>
  <c r="C18" i="12"/>
  <c r="C19" i="4"/>
  <c r="C20" i="4"/>
  <c r="C24" i="4"/>
  <c r="C18" i="4"/>
  <c r="R24" i="4" l="1"/>
  <c r="R19" i="4" l="1"/>
  <c r="R18" i="12" l="1"/>
  <c r="R20" i="4" l="1"/>
  <c r="B27" i="12" l="1"/>
  <c r="R18" i="4" l="1"/>
  <c r="B21" i="13" l="1"/>
  <c r="B21" i="11"/>
  <c r="B21" i="10"/>
  <c r="B21" i="9"/>
  <c r="B20" i="8"/>
  <c r="B21" i="7"/>
  <c r="B21" i="6"/>
  <c r="B21" i="5"/>
  <c r="B25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<sst xmlns="http://schemas.openxmlformats.org/spreadsheetml/2006/main" count="880" uniqueCount="109">
  <si>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</si>
  <si>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</si>
  <si>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</si>
  <si>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</si>
  <si>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</si>
  <si>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</si>
  <si>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</si>
  <si>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</si>
  <si>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</si>
  <si>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</si>
  <si>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</si>
  <si>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</si>
  <si>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</si>
  <si>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</si>
  <si>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</si>
  <si>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</si>
  <si>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</si>
  <si>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</si>
  <si>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</si>
  <si>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</si>
  <si>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</si>
  <si>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</si>
  <si>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</si>
  <si>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</si>
  <si>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</si>
  <si>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</si>
  <si>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</si>
  <si>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</si>
  <si>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</si>
  <si>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</si>
  <si>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</si>
  <si>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</si>
  <si>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</si>
  <si>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</si>
  <si>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</si>
  <si>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</si>
  <si>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</si>
  <si>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</si>
  <si>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</si>
  <si>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</si>
  <si>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</si>
  <si>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</si>
  <si>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</si>
  <si>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</si>
  <si>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</si>
  <si>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</si>
  <si>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</si>
  <si>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</si>
  <si>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магистральные газопроводы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</si>
  <si>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нет</t>
  </si>
  <si>
    <t>да</t>
  </si>
  <si>
    <t>Услуги охраны</t>
  </si>
  <si>
    <t>Приобретение электроэнергии</t>
  </si>
  <si>
    <t>кВт.ч.</t>
  </si>
  <si>
    <t>ОВО по г. Сургуту</t>
  </si>
  <si>
    <t>Приобретение ГСМ</t>
  </si>
  <si>
    <t>литр</t>
  </si>
  <si>
    <t>ООО "Петролстарт"</t>
  </si>
  <si>
    <t>Вспомогательные материалы</t>
  </si>
  <si>
    <t>штук</t>
  </si>
  <si>
    <t>АО "Энергосбытовая компания Восток"</t>
  </si>
  <si>
    <t>ООО "Техгидросервис"</t>
  </si>
  <si>
    <t>Автозапчасти</t>
  </si>
  <si>
    <t>Услуги обслуживания системы сигнализации по обнаружению утечки газа</t>
  </si>
  <si>
    <t>месяц</t>
  </si>
  <si>
    <t>ООО "Олюр"</t>
  </si>
  <si>
    <t>ФГУП Охрана Росгвардии</t>
  </si>
  <si>
    <t>ИП Кныш О.М.</t>
  </si>
  <si>
    <t>от 8 декабря 2022 г. N 960/22</t>
  </si>
  <si>
    <t>Услуги ремонта автотранспорта</t>
  </si>
  <si>
    <t>ИП Балин М.В.</t>
  </si>
  <si>
    <t>ед.</t>
  </si>
  <si>
    <t>ЮМК ООО</t>
  </si>
  <si>
    <t>Интернет Решения ООО</t>
  </si>
  <si>
    <t>№692083/158 от 22.07.2025; 1252292/7 от 22.07.2025; 2202741/5 от 22.07.2025</t>
  </si>
  <si>
    <t>* Информация представлена при наличии документов по состоянию на 08.10.2025</t>
  </si>
  <si>
    <t>сентябрь 2025 г.</t>
  </si>
  <si>
    <t>ОСАГО</t>
  </si>
  <si>
    <t>№00020347 от 31.08.2025</t>
  </si>
  <si>
    <t>№957 от 31.08.2025</t>
  </si>
  <si>
    <t>№25083101234/05 от 31.08.2025</t>
  </si>
  <si>
    <t>№22580/80 от 31.08.2025</t>
  </si>
  <si>
    <t>№416 от 31.08.2025</t>
  </si>
  <si>
    <t>ВСК САО</t>
  </si>
  <si>
    <t>№ХХХ0552735412 от 06.08.2025</t>
  </si>
  <si>
    <t>№711 от 01.08.2025</t>
  </si>
  <si>
    <t>Альфа-Доктор ООО</t>
  </si>
  <si>
    <t>Медосмотры</t>
  </si>
  <si>
    <t>Мед. освидетельствование водителей</t>
  </si>
  <si>
    <t>ООО ОИС</t>
  </si>
  <si>
    <t>чел.</t>
  </si>
  <si>
    <t>№999 от 31.08.2025</t>
  </si>
  <si>
    <t>Услуги связи и Интернет</t>
  </si>
  <si>
    <t>№ 5450780/56781140 от 31.08.2025</t>
  </si>
  <si>
    <t xml:space="preserve">ОАО Ростелеком  </t>
  </si>
  <si>
    <t>Астахов Сергей Викторович</t>
  </si>
  <si>
    <t>№ 16 от 19.08.2025</t>
  </si>
  <si>
    <t>Проверка, измерение заземляющих устройств,формирование отчета</t>
  </si>
  <si>
    <t>№54 от 31.08.2025</t>
  </si>
  <si>
    <t>№1124 от 28.08.2025</t>
  </si>
  <si>
    <t>ВАЛДИМ ООО</t>
  </si>
  <si>
    <t>№ВЛДМ-3947 от 05.08.2025; ВЛДМ-4088 от 10.08.2025; ВЛДМ-4405 от 29.08.2025</t>
  </si>
  <si>
    <t>ПКФ СПЕЦМОНТАЖ-2 АО</t>
  </si>
  <si>
    <t>Спец. одежда и оснастка</t>
  </si>
  <si>
    <t>№СУ-15572/2 от 29.08.2025</t>
  </si>
  <si>
    <t>№295 от 30.08.2025</t>
  </si>
  <si>
    <t>Доркомплект ООО</t>
  </si>
  <si>
    <t>№799 от 25.08.2025</t>
  </si>
  <si>
    <t>№ ТГ00-004665 от 01.08.2025; ТГ00-005105 от 19.08.2025; ТГ00-005215 от 22.08.2025; ТГ00-005307 от 27.08.2025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</si>
</sst>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0"/>
    <numFmt numFmtId="166" formatCode="#,##0.000000"/>
    <numFmt numFmtId="167" formatCode="#,##0.00000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165" fontId="0" fillId="0" borderId="0" xfId="0" applyNumberFormat="1"/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166" fontId="0" fillId="0" borderId="0" xfId="0" applyNumberForma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0" xfId="0" applyFont="1"/>
    <xf numFmtId="0" fontId="11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Alignment="1">
      <alignment vertical="top"/>
    </xf>
    <xf numFmtId="164" fontId="11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top"/>
    </xf>
    <xf numFmtId="1" fontId="0" fillId="0" borderId="0" xfId="0" applyNumberFormat="1"/>
    <xf numFmtId="4" fontId="11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7" fontId="1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1"/>
  <sheetViews>
    <sheetView zoomScale="79" zoomScaleNormal="79" workbookViewId="0">
      <selection activeCell="W22" sqref="W22"/>
    </sheetView>
  </sheetViews>
  <sheetFormatPr defaultRowHeight="15" x14ac:dyDescent="0.25"/>
  <cols>
    <col min="1" max="1" width="4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42578125" customWidth="1"/>
    <col min="23" max="23" width="21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3" t="s">
        <v>76</v>
      </c>
      <c r="L8" s="5" t="s">
        <v>2</v>
      </c>
    </row>
    <row r="9" spans="2:23" ht="15.75" x14ac:dyDescent="0.25">
      <c r="B9" s="4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51.75" customHeight="1" x14ac:dyDescent="0.25">
      <c r="B18" s="16">
        <v>1</v>
      </c>
      <c r="C18" s="29">
        <v>45900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52</v>
      </c>
      <c r="R18" s="36">
        <f>U18/T18</f>
        <v>1.0361366352590346E-2</v>
      </c>
      <c r="S18" s="16" t="s">
        <v>53</v>
      </c>
      <c r="T18" s="42">
        <v>16</v>
      </c>
      <c r="U18" s="42">
        <v>0.16578186164144554</v>
      </c>
      <c r="V18" s="31" t="s">
        <v>60</v>
      </c>
      <c r="W18" s="16" t="s">
        <v>80</v>
      </c>
    </row>
    <row r="19" spans="2:23" s="7" customFormat="1" ht="18.7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18.7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">
        <v>75</v>
      </c>
      <c r="T21" s="15"/>
      <c r="U2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33"/>
  <sheetViews>
    <sheetView topLeftCell="B1" zoomScale="74" zoomScaleNormal="74" workbookViewId="0">
      <selection activeCell="P26" sqref="P26"/>
    </sheetView>
  </sheetViews>
  <sheetFormatPr defaultRowHeight="15" x14ac:dyDescent="0.25"/>
  <cols>
    <col min="1" max="1" width="8.140625" customWidth="1"/>
    <col min="2" max="2" width="8.42578125" customWidth="1"/>
    <col min="3" max="3" width="12.5703125" customWidth="1"/>
    <col min="4" max="4" width="13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6.140625" customWidth="1"/>
    <col min="16" max="16" width="11.85546875" customWidth="1"/>
    <col min="17" max="17" width="19" customWidth="1"/>
    <col min="18" max="18" width="13.140625" customWidth="1"/>
    <col min="19" max="20" width="12.85546875" customWidth="1"/>
    <col min="21" max="21" width="13.85546875" customWidth="1"/>
    <col min="22" max="22" width="32.7109375" customWidth="1"/>
    <col min="23" max="23" width="3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3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4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0.75" customHeight="1" x14ac:dyDescent="0.25">
      <c r="B18" s="16">
        <v>1</v>
      </c>
      <c r="C18" s="29">
        <f>'(1) Приобретение электроэнергии'!$C$18</f>
        <v>45900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16" t="s">
        <v>58</v>
      </c>
      <c r="R18" s="36">
        <f t="shared" ref="R18" si="0">U18/T18</f>
        <v>0.45402972108843537</v>
      </c>
      <c r="S18" s="16" t="s">
        <v>59</v>
      </c>
      <c r="T18" s="37">
        <v>147</v>
      </c>
      <c r="U18" s="38">
        <v>66.742368999999997</v>
      </c>
      <c r="V18" s="39" t="s">
        <v>61</v>
      </c>
      <c r="W18" s="31" t="s">
        <v>108</v>
      </c>
    </row>
    <row r="19" spans="2:23" s="18" customFormat="1" ht="30.75" customHeight="1" x14ac:dyDescent="0.25">
      <c r="B19" s="16">
        <f>B18+1</f>
        <v>2</v>
      </c>
      <c r="C19" s="29">
        <f>'(1) Приобретение электроэнергии'!$C$18</f>
        <v>45900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16" t="s">
        <v>58</v>
      </c>
      <c r="R19" s="36">
        <f t="shared" ref="R19" si="1">U19/T19</f>
        <v>3.65</v>
      </c>
      <c r="S19" s="16" t="s">
        <v>59</v>
      </c>
      <c r="T19" s="37">
        <v>10</v>
      </c>
      <c r="U19" s="38">
        <v>36.5</v>
      </c>
      <c r="V19" s="39" t="s">
        <v>106</v>
      </c>
      <c r="W19" s="31" t="s">
        <v>107</v>
      </c>
    </row>
    <row r="20" spans="2:23" s="18" customFormat="1" ht="30.75" customHeight="1" x14ac:dyDescent="0.25">
      <c r="B20" s="16">
        <f t="shared" ref="B20:B24" si="2">B19+1</f>
        <v>3</v>
      </c>
      <c r="C20" s="29">
        <f>'(1) Приобретение электроэнергии'!$C$18</f>
        <v>45900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16" t="s">
        <v>62</v>
      </c>
      <c r="R20" s="36">
        <f t="shared" ref="R20:R23" si="3">U20/T20</f>
        <v>0.92249999999999999</v>
      </c>
      <c r="S20" s="16" t="s">
        <v>59</v>
      </c>
      <c r="T20" s="37">
        <v>34</v>
      </c>
      <c r="U20" s="36">
        <v>31.364999999999998</v>
      </c>
      <c r="V20" s="31" t="s">
        <v>67</v>
      </c>
      <c r="W20" s="31" t="s">
        <v>105</v>
      </c>
    </row>
    <row r="21" spans="2:23" s="18" customFormat="1" ht="30.75" customHeight="1" x14ac:dyDescent="0.25">
      <c r="B21" s="16">
        <f t="shared" si="2"/>
        <v>4</v>
      </c>
      <c r="C21" s="29">
        <f>'(1) Приобретение электроэнергии'!$C$18</f>
        <v>45900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16" t="s">
        <v>58</v>
      </c>
      <c r="R21" s="36">
        <f t="shared" si="3"/>
        <v>76</v>
      </c>
      <c r="S21" s="16" t="s">
        <v>59</v>
      </c>
      <c r="T21" s="37">
        <v>0.378</v>
      </c>
      <c r="U21" s="36">
        <v>28.728000000000002</v>
      </c>
      <c r="V21" s="31" t="s">
        <v>72</v>
      </c>
      <c r="W21" s="31" t="s">
        <v>99</v>
      </c>
    </row>
    <row r="22" spans="2:23" s="18" customFormat="1" ht="30.75" customHeight="1" x14ac:dyDescent="0.25">
      <c r="B22" s="16">
        <f t="shared" si="2"/>
        <v>5</v>
      </c>
      <c r="C22" s="29">
        <f>'(1) Приобретение электроэнергии'!$C$18</f>
        <v>45900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16" t="s">
        <v>58</v>
      </c>
      <c r="R22" s="36">
        <f t="shared" si="3"/>
        <v>2.0279676923076924</v>
      </c>
      <c r="S22" s="16" t="s">
        <v>59</v>
      </c>
      <c r="T22" s="37">
        <v>26</v>
      </c>
      <c r="U22" s="36">
        <v>52.727160000000005</v>
      </c>
      <c r="V22" s="31" t="s">
        <v>73</v>
      </c>
      <c r="W22" s="31" t="s">
        <v>74</v>
      </c>
    </row>
    <row r="23" spans="2:23" s="18" customFormat="1" ht="30.75" customHeight="1" x14ac:dyDescent="0.25">
      <c r="B23" s="16">
        <f t="shared" si="2"/>
        <v>6</v>
      </c>
      <c r="C23" s="29">
        <f>'(1) Приобретение электроэнергии'!$C$18</f>
        <v>45900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16" t="s">
        <v>58</v>
      </c>
      <c r="R23" s="36">
        <f t="shared" si="3"/>
        <v>0.29661538461538461</v>
      </c>
      <c r="S23" s="16" t="s">
        <v>59</v>
      </c>
      <c r="T23" s="37">
        <v>13</v>
      </c>
      <c r="U23" s="36">
        <v>3.8559999999999999</v>
      </c>
      <c r="V23" s="31" t="s">
        <v>100</v>
      </c>
      <c r="W23" s="31" t="s">
        <v>101</v>
      </c>
    </row>
    <row r="24" spans="2:23" s="18" customFormat="1" ht="30.75" customHeight="1" x14ac:dyDescent="0.25">
      <c r="B24" s="16">
        <f t="shared" si="2"/>
        <v>7</v>
      </c>
      <c r="C24" s="29">
        <f>'(1) Приобретение электроэнергии'!$C$18</f>
        <v>45900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16" t="s">
        <v>103</v>
      </c>
      <c r="R24" s="36">
        <f t="shared" ref="R24" si="4">U24/T24</f>
        <v>3.4202949999999999</v>
      </c>
      <c r="S24" s="16" t="s">
        <v>59</v>
      </c>
      <c r="T24" s="37">
        <v>2</v>
      </c>
      <c r="U24" s="36">
        <v>6.8405899999999997</v>
      </c>
      <c r="V24" s="31" t="s">
        <v>102</v>
      </c>
      <c r="W24" s="31" t="s">
        <v>104</v>
      </c>
    </row>
    <row r="25" spans="2:23" x14ac:dyDescent="0.25">
      <c r="B25" s="30" t="str">
        <f>'(1) Приобретение электроэнергии'!B21</f>
        <v>* Информация представлена при наличии документов по состоянию на 08.10.2025</v>
      </c>
      <c r="U25" s="14"/>
    </row>
    <row r="26" spans="2:23" x14ac:dyDescent="0.25">
      <c r="T26" s="41"/>
      <c r="U26" s="41"/>
    </row>
    <row r="28" spans="2:23" x14ac:dyDescent="0.25">
      <c r="U28" s="14"/>
    </row>
    <row r="33" spans="19:19" x14ac:dyDescent="0.25">
      <c r="S33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1"/>
  <sheetViews>
    <sheetView zoomScale="84" zoomScaleNormal="84" workbookViewId="0">
      <selection activeCell="O23" sqref="O23"/>
    </sheetView>
  </sheetViews>
  <sheetFormatPr defaultRowHeight="15" x14ac:dyDescent="0.25"/>
  <cols>
    <col min="1" max="1" width="2.710937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1"/>
  <sheetViews>
    <sheetView zoomScale="82" zoomScaleNormal="82" workbookViewId="0">
      <selection activeCell="J27" sqref="J27"/>
    </sheetView>
  </sheetViews>
  <sheetFormatPr defaultRowHeight="15" x14ac:dyDescent="0.25"/>
  <cols>
    <col min="1" max="1" width="2.28515625" customWidth="1"/>
    <col min="2" max="2" width="10.5703125" customWidth="1"/>
    <col min="3" max="3" width="12.5703125" customWidth="1"/>
    <col min="4" max="7" width="11.140625" customWidth="1"/>
    <col min="8" max="8" width="13.5703125" customWidth="1"/>
    <col min="9" max="9" width="15.5703125" customWidth="1"/>
    <col min="10" max="11" width="14" customWidth="1"/>
    <col min="12" max="15" width="15.5703125" customWidth="1"/>
    <col min="16" max="16" width="11.85546875" customWidth="1"/>
    <col min="17" max="17" width="25" customWidth="1"/>
    <col min="18" max="18" width="12.140625" customWidth="1"/>
    <col min="19" max="20" width="12.85546875" customWidth="1"/>
    <col min="21" max="21" width="13.85546875" customWidth="1"/>
    <col min="22" max="22" width="27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63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5.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1"/>
  <sheetViews>
    <sheetView zoomScale="84" zoomScaleNormal="84" workbookViewId="0">
      <selection activeCell="R19" sqref="R19"/>
    </sheetView>
  </sheetViews>
  <sheetFormatPr defaultRowHeight="15" x14ac:dyDescent="0.25"/>
  <cols>
    <col min="1" max="1" width="4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51" customHeight="1" x14ac:dyDescent="0.25">
      <c r="B18" s="9">
        <v>1</v>
      </c>
      <c r="C18" s="29">
        <f>'(1) Приобретение электроэнергии'!$C$18</f>
        <v>45900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77</v>
      </c>
      <c r="R18" s="9">
        <f>U18/T18</f>
        <v>4.4596599999999995</v>
      </c>
      <c r="S18" s="9" t="s">
        <v>71</v>
      </c>
      <c r="T18" s="9">
        <v>1</v>
      </c>
      <c r="U18" s="9">
        <v>4.4596599999999995</v>
      </c>
      <c r="V18" s="9" t="s">
        <v>83</v>
      </c>
      <c r="W18" s="9" t="s">
        <v>84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26" sqref="P26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x14ac:dyDescent="0.25">
      <c r="B20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0" zoomScaleNormal="80" workbookViewId="0">
      <selection activeCell="N30" sqref="N30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7.5703125" customWidth="1"/>
    <col min="18" max="18" width="13.140625" customWidth="1"/>
    <col min="19" max="20" width="12.85546875" customWidth="1"/>
    <col min="21" max="21" width="13.85546875" customWidth="1"/>
    <col min="22" max="22" width="32.140625" customWidth="1"/>
    <col min="23" max="23" width="21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21.75" customHeight="1" x14ac:dyDescent="0.25">
      <c r="B18" s="16" t="s">
        <v>49</v>
      </c>
      <c r="C18" s="16" t="s">
        <v>49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49</v>
      </c>
      <c r="P18" s="16" t="s">
        <v>49</v>
      </c>
      <c r="Q18" s="16" t="s">
        <v>49</v>
      </c>
      <c r="R18" s="16" t="s">
        <v>49</v>
      </c>
      <c r="S18" s="16" t="s">
        <v>49</v>
      </c>
      <c r="T18" s="16" t="s">
        <v>49</v>
      </c>
      <c r="U18" s="16" t="s">
        <v>49</v>
      </c>
      <c r="V18" s="16" t="s">
        <v>49</v>
      </c>
      <c r="W18" s="16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1"/>
  <sheetViews>
    <sheetView zoomScale="84" zoomScaleNormal="84" workbookViewId="0">
      <selection activeCell="N27" sqref="N27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1"/>
  <sheetViews>
    <sheetView zoomScale="79" zoomScaleNormal="79" workbookViewId="0">
      <selection activeCell="N23" sqref="N23"/>
    </sheetView>
  </sheetViews>
  <sheetFormatPr defaultRowHeight="15" x14ac:dyDescent="0.25"/>
  <cols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49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s="9" t="s">
        <v>49</v>
      </c>
      <c r="T18" s="9" t="s">
        <v>49</v>
      </c>
      <c r="U18" s="9" t="s">
        <v>49</v>
      </c>
      <c r="V18" s="9" t="s">
        <v>49</v>
      </c>
      <c r="W18" s="9" t="s">
        <v>49</v>
      </c>
    </row>
    <row r="19" spans="2:23" s="7" customFormat="1" ht="32.25" customHeight="1" x14ac:dyDescent="0.25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2:23" s="7" customFormat="1" ht="32.25" customHeight="1" x14ac:dyDescent="0.25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W31"/>
  <sheetViews>
    <sheetView zoomScale="75" zoomScaleNormal="75" workbookViewId="0">
      <selection activeCell="R22" sqref="R22"/>
    </sheetView>
  </sheetViews>
  <sheetFormatPr defaultRowHeight="15" x14ac:dyDescent="0.25"/>
  <cols>
    <col min="1" max="1" width="3" customWidth="1"/>
    <col min="2" max="2" width="11.5703125" customWidth="1"/>
    <col min="3" max="3" width="13.5703125" customWidth="1"/>
    <col min="4" max="4" width="10.425781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4.85546875" customWidth="1"/>
    <col min="14" max="14" width="15.5703125" customWidth="1"/>
    <col min="15" max="15" width="17.5703125" customWidth="1"/>
    <col min="16" max="16" width="11.85546875" customWidth="1"/>
    <col min="17" max="17" width="38.7109375" customWidth="1"/>
    <col min="18" max="18" width="13.140625" customWidth="1"/>
    <col min="19" max="20" width="12.85546875" customWidth="1"/>
    <col min="21" max="21" width="13.85546875" customWidth="1"/>
    <col min="22" max="22" width="31.5703125" customWidth="1"/>
    <col min="23" max="23" width="32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3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40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29">
        <f>'(1) Приобретение электроэнергии'!$C$18</f>
        <v>45900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26" t="s">
        <v>51</v>
      </c>
      <c r="R18" s="43">
        <f>U18/T18</f>
        <v>14.162000000000001</v>
      </c>
      <c r="S18" s="27" t="s">
        <v>64</v>
      </c>
      <c r="T18" s="44">
        <v>1</v>
      </c>
      <c r="U18" s="38">
        <v>14.162000000000001</v>
      </c>
      <c r="V18" s="31" t="s">
        <v>54</v>
      </c>
      <c r="W18" s="26" t="s">
        <v>78</v>
      </c>
    </row>
    <row r="19" spans="2:23" s="18" customFormat="1" ht="32.25" customHeight="1" x14ac:dyDescent="0.25">
      <c r="B19" s="16">
        <v>2</v>
      </c>
      <c r="C19" s="29">
        <f>'(1) Приобретение электроэнергии'!$C$18</f>
        <v>45900</v>
      </c>
      <c r="D19" s="16" t="s">
        <v>49</v>
      </c>
      <c r="E19" s="16" t="s">
        <v>49</v>
      </c>
      <c r="F19" s="16" t="s">
        <v>49</v>
      </c>
      <c r="G19" s="16" t="s">
        <v>49</v>
      </c>
      <c r="H19" s="16" t="s">
        <v>49</v>
      </c>
      <c r="I19" s="16" t="s">
        <v>49</v>
      </c>
      <c r="J19" s="16" t="s">
        <v>49</v>
      </c>
      <c r="K19" s="16" t="s">
        <v>49</v>
      </c>
      <c r="L19" s="16" t="s">
        <v>49</v>
      </c>
      <c r="M19" s="16" t="s">
        <v>49</v>
      </c>
      <c r="N19" s="16" t="s">
        <v>49</v>
      </c>
      <c r="O19" s="16" t="s">
        <v>50</v>
      </c>
      <c r="P19" s="16" t="s">
        <v>49</v>
      </c>
      <c r="Q19" s="26" t="s">
        <v>51</v>
      </c>
      <c r="R19" s="43">
        <f t="shared" ref="R19:R25" si="0">U19/T19</f>
        <v>1.8310999999999999</v>
      </c>
      <c r="S19" s="27" t="s">
        <v>64</v>
      </c>
      <c r="T19" s="42">
        <v>1</v>
      </c>
      <c r="U19" s="38">
        <f>1831.1/1000</f>
        <v>1.8310999999999999</v>
      </c>
      <c r="V19" s="31" t="s">
        <v>66</v>
      </c>
      <c r="W19" s="26" t="s">
        <v>81</v>
      </c>
    </row>
    <row r="20" spans="2:23" s="18" customFormat="1" ht="32.25" customHeight="1" x14ac:dyDescent="0.25">
      <c r="B20" s="16">
        <f>B19+1</f>
        <v>3</v>
      </c>
      <c r="C20" s="29">
        <f>'(1) Приобретение электроэнергии'!$C$18</f>
        <v>45900</v>
      </c>
      <c r="D20" s="16" t="s">
        <v>49</v>
      </c>
      <c r="E20" s="16" t="s">
        <v>49</v>
      </c>
      <c r="F20" s="16" t="s">
        <v>49</v>
      </c>
      <c r="G20" s="16" t="s">
        <v>49</v>
      </c>
      <c r="H20" s="16" t="s">
        <v>49</v>
      </c>
      <c r="I20" s="16" t="s">
        <v>49</v>
      </c>
      <c r="J20" s="16" t="s">
        <v>49</v>
      </c>
      <c r="K20" s="16" t="s">
        <v>49</v>
      </c>
      <c r="L20" s="16" t="s">
        <v>49</v>
      </c>
      <c r="M20" s="16" t="s">
        <v>49</v>
      </c>
      <c r="N20" s="16" t="s">
        <v>49</v>
      </c>
      <c r="O20" s="16" t="s">
        <v>50</v>
      </c>
      <c r="P20" s="16" t="s">
        <v>49</v>
      </c>
      <c r="Q20" s="26" t="s">
        <v>69</v>
      </c>
      <c r="R20" s="43">
        <f t="shared" si="0"/>
        <v>10.923</v>
      </c>
      <c r="S20" s="27" t="s">
        <v>71</v>
      </c>
      <c r="T20" s="42">
        <v>1</v>
      </c>
      <c r="U20" s="38">
        <f>10923/1000</f>
        <v>10.923</v>
      </c>
      <c r="V20" s="31" t="s">
        <v>70</v>
      </c>
      <c r="W20" s="31" t="s">
        <v>85</v>
      </c>
    </row>
    <row r="21" spans="2:23" s="18" customFormat="1" ht="32.25" customHeight="1" x14ac:dyDescent="0.25">
      <c r="B21" s="16">
        <f t="shared" ref="B21:B25" si="1">B20+1</f>
        <v>4</v>
      </c>
      <c r="C21" s="29">
        <f>'(1) Приобретение электроэнергии'!$C$18</f>
        <v>45900</v>
      </c>
      <c r="D21" s="16" t="s">
        <v>49</v>
      </c>
      <c r="E21" s="16" t="s">
        <v>49</v>
      </c>
      <c r="F21" s="16" t="s">
        <v>49</v>
      </c>
      <c r="G21" s="16" t="s">
        <v>49</v>
      </c>
      <c r="H21" s="16" t="s">
        <v>49</v>
      </c>
      <c r="I21" s="16" t="s">
        <v>49</v>
      </c>
      <c r="J21" s="16" t="s">
        <v>49</v>
      </c>
      <c r="K21" s="16" t="s">
        <v>49</v>
      </c>
      <c r="L21" s="16" t="s">
        <v>49</v>
      </c>
      <c r="M21" s="16" t="s">
        <v>49</v>
      </c>
      <c r="N21" s="16" t="s">
        <v>49</v>
      </c>
      <c r="O21" s="16" t="s">
        <v>50</v>
      </c>
      <c r="P21" s="16" t="s">
        <v>49</v>
      </c>
      <c r="Q21" s="26" t="s">
        <v>87</v>
      </c>
      <c r="R21" s="43">
        <f t="shared" si="0"/>
        <v>5.0149999999999997</v>
      </c>
      <c r="S21" s="27" t="s">
        <v>90</v>
      </c>
      <c r="T21" s="42">
        <v>4</v>
      </c>
      <c r="U21" s="38">
        <f>20060/1000</f>
        <v>20.059999999999999</v>
      </c>
      <c r="V21" s="31" t="s">
        <v>86</v>
      </c>
      <c r="W21" s="31" t="s">
        <v>91</v>
      </c>
    </row>
    <row r="22" spans="2:23" s="18" customFormat="1" ht="32.25" customHeight="1" x14ac:dyDescent="0.25">
      <c r="B22" s="16">
        <f t="shared" si="1"/>
        <v>5</v>
      </c>
      <c r="C22" s="29">
        <f>'(1) Приобретение электроэнергии'!$C$18</f>
        <v>45900</v>
      </c>
      <c r="D22" s="16" t="s">
        <v>49</v>
      </c>
      <c r="E22" s="16" t="s">
        <v>49</v>
      </c>
      <c r="F22" s="16" t="s">
        <v>49</v>
      </c>
      <c r="G22" s="16" t="s">
        <v>49</v>
      </c>
      <c r="H22" s="16" t="s">
        <v>49</v>
      </c>
      <c r="I22" s="16" t="s">
        <v>49</v>
      </c>
      <c r="J22" s="16" t="s">
        <v>49</v>
      </c>
      <c r="K22" s="16" t="s">
        <v>49</v>
      </c>
      <c r="L22" s="16" t="s">
        <v>49</v>
      </c>
      <c r="M22" s="16" t="s">
        <v>49</v>
      </c>
      <c r="N22" s="16" t="s">
        <v>49</v>
      </c>
      <c r="O22" s="16" t="s">
        <v>50</v>
      </c>
      <c r="P22" s="16" t="s">
        <v>49</v>
      </c>
      <c r="Q22" s="26" t="s">
        <v>88</v>
      </c>
      <c r="R22" s="43">
        <f t="shared" si="0"/>
        <v>7.2498582227797925</v>
      </c>
      <c r="S22" s="27" t="s">
        <v>64</v>
      </c>
      <c r="T22" s="42">
        <v>1</v>
      </c>
      <c r="U22" s="38">
        <v>7.2498582227797925</v>
      </c>
      <c r="V22" s="31" t="s">
        <v>89</v>
      </c>
      <c r="W22" s="31" t="s">
        <v>98</v>
      </c>
    </row>
    <row r="23" spans="2:23" s="18" customFormat="1" ht="32.25" customHeight="1" x14ac:dyDescent="0.25">
      <c r="B23" s="16">
        <f t="shared" si="1"/>
        <v>6</v>
      </c>
      <c r="C23" s="29">
        <f>'(1) Приобретение электроэнергии'!$C$18</f>
        <v>45900</v>
      </c>
      <c r="D23" s="16" t="s">
        <v>49</v>
      </c>
      <c r="E23" s="16" t="s">
        <v>49</v>
      </c>
      <c r="F23" s="16" t="s">
        <v>49</v>
      </c>
      <c r="G23" s="16" t="s">
        <v>49</v>
      </c>
      <c r="H23" s="16" t="s">
        <v>49</v>
      </c>
      <c r="I23" s="16" t="s">
        <v>49</v>
      </c>
      <c r="J23" s="16" t="s">
        <v>49</v>
      </c>
      <c r="K23" s="16" t="s">
        <v>49</v>
      </c>
      <c r="L23" s="16" t="s">
        <v>49</v>
      </c>
      <c r="M23" s="16" t="s">
        <v>49</v>
      </c>
      <c r="N23" s="16" t="s">
        <v>49</v>
      </c>
      <c r="O23" s="16" t="s">
        <v>50</v>
      </c>
      <c r="P23" s="16" t="s">
        <v>49</v>
      </c>
      <c r="Q23" s="26" t="s">
        <v>92</v>
      </c>
      <c r="R23" s="43">
        <f t="shared" si="0"/>
        <v>5.0019799999999996</v>
      </c>
      <c r="S23" s="27" t="s">
        <v>64</v>
      </c>
      <c r="T23" s="42">
        <v>1</v>
      </c>
      <c r="U23" s="38">
        <v>5.0019799999999996</v>
      </c>
      <c r="V23" s="31" t="s">
        <v>94</v>
      </c>
      <c r="W23" s="31" t="s">
        <v>93</v>
      </c>
    </row>
    <row r="24" spans="2:23" s="18" customFormat="1" ht="32.25" customHeight="1" x14ac:dyDescent="0.25">
      <c r="B24" s="16">
        <f t="shared" si="1"/>
        <v>7</v>
      </c>
      <c r="C24" s="29">
        <f>'(1) Приобретение электроэнергии'!$C$18</f>
        <v>45900</v>
      </c>
      <c r="D24" s="16" t="s">
        <v>49</v>
      </c>
      <c r="E24" s="16" t="s">
        <v>49</v>
      </c>
      <c r="F24" s="16" t="s">
        <v>49</v>
      </c>
      <c r="G24" s="16" t="s">
        <v>49</v>
      </c>
      <c r="H24" s="16" t="s">
        <v>49</v>
      </c>
      <c r="I24" s="16" t="s">
        <v>49</v>
      </c>
      <c r="J24" s="16" t="s">
        <v>49</v>
      </c>
      <c r="K24" s="16" t="s">
        <v>49</v>
      </c>
      <c r="L24" s="16" t="s">
        <v>49</v>
      </c>
      <c r="M24" s="16" t="s">
        <v>49</v>
      </c>
      <c r="N24" s="16" t="s">
        <v>49</v>
      </c>
      <c r="O24" s="16" t="s">
        <v>50</v>
      </c>
      <c r="P24" s="16" t="s">
        <v>49</v>
      </c>
      <c r="Q24" s="31" t="s">
        <v>97</v>
      </c>
      <c r="R24" s="43">
        <f t="shared" si="0"/>
        <v>15</v>
      </c>
      <c r="S24" s="27" t="s">
        <v>64</v>
      </c>
      <c r="T24" s="42">
        <v>1</v>
      </c>
      <c r="U24" s="38">
        <v>15</v>
      </c>
      <c r="V24" s="31" t="s">
        <v>95</v>
      </c>
      <c r="W24" s="31" t="s">
        <v>96</v>
      </c>
    </row>
    <row r="25" spans="2:23" s="18" customFormat="1" ht="50.25" customHeight="1" x14ac:dyDescent="0.25">
      <c r="B25" s="16">
        <f t="shared" si="1"/>
        <v>8</v>
      </c>
      <c r="C25" s="29">
        <f>'(1) Приобретение электроэнергии'!$C$18</f>
        <v>45900</v>
      </c>
      <c r="D25" s="16" t="s">
        <v>49</v>
      </c>
      <c r="E25" s="16" t="s">
        <v>49</v>
      </c>
      <c r="F25" s="16" t="s">
        <v>49</v>
      </c>
      <c r="G25" s="16" t="s">
        <v>49</v>
      </c>
      <c r="H25" s="16" t="s">
        <v>49</v>
      </c>
      <c r="I25" s="16" t="s">
        <v>49</v>
      </c>
      <c r="J25" s="16" t="s">
        <v>49</v>
      </c>
      <c r="K25" s="16" t="s">
        <v>49</v>
      </c>
      <c r="L25" s="16" t="s">
        <v>49</v>
      </c>
      <c r="M25" s="16" t="s">
        <v>49</v>
      </c>
      <c r="N25" s="16" t="s">
        <v>49</v>
      </c>
      <c r="O25" s="16" t="s">
        <v>50</v>
      </c>
      <c r="P25" s="16" t="s">
        <v>49</v>
      </c>
      <c r="Q25" s="28" t="s">
        <v>63</v>
      </c>
      <c r="R25" s="43">
        <f t="shared" si="0"/>
        <v>3.85</v>
      </c>
      <c r="S25" s="16" t="s">
        <v>64</v>
      </c>
      <c r="T25" s="45">
        <v>1</v>
      </c>
      <c r="U25" s="43">
        <v>3.85</v>
      </c>
      <c r="V25" s="46" t="s">
        <v>65</v>
      </c>
      <c r="W25" s="46" t="s">
        <v>82</v>
      </c>
    </row>
    <row r="26" spans="2:23" s="19" customFormat="1" ht="15.75" x14ac:dyDescent="0.25">
      <c r="B26" s="20"/>
      <c r="C26" s="23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2"/>
      <c r="R26" s="21"/>
      <c r="S26" s="20"/>
      <c r="T26" s="24"/>
      <c r="U26" s="21"/>
      <c r="V26" s="25"/>
      <c r="W26" s="25"/>
    </row>
    <row r="27" spans="2:23" x14ac:dyDescent="0.25">
      <c r="B27" s="30" t="str">
        <f>'(1) Приобретение электроэнергии'!B21</f>
        <v>* Информация представлена при наличии документов по состоянию на 08.10.2025</v>
      </c>
      <c r="U27" s="14"/>
    </row>
    <row r="28" spans="2:23" x14ac:dyDescent="0.25">
      <c r="U28" s="14"/>
    </row>
    <row r="30" spans="2:23" x14ac:dyDescent="0.25">
      <c r="U30" s="14"/>
    </row>
    <row r="31" spans="2:23" x14ac:dyDescent="0.25">
      <c r="U31" s="14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.7" right="0.7" top="0.75" bottom="0.75" header="0.3" footer="0.3"/>
  <pageSetup paperSize="9" scale="2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26"/>
  <sheetViews>
    <sheetView tabSelected="1" zoomScale="82" zoomScaleNormal="82" workbookViewId="0">
      <selection activeCell="R29" sqref="R29"/>
    </sheetView>
  </sheetViews>
  <sheetFormatPr defaultRowHeight="15" x14ac:dyDescent="0.25"/>
  <cols>
    <col min="1" max="1" width="3.85546875" customWidth="1"/>
    <col min="3" max="3" width="12.5703125" customWidth="1"/>
    <col min="4" max="4" width="11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8.7109375" customWidth="1"/>
    <col min="17" max="17" width="20.85546875" customWidth="1"/>
    <col min="18" max="18" width="13.140625" customWidth="1"/>
    <col min="19" max="20" width="12.85546875" customWidth="1"/>
    <col min="21" max="21" width="13.85546875" customWidth="1"/>
    <col min="22" max="22" width="24" customWidth="1"/>
    <col min="23" max="23" width="20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68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34" t="str">
        <f>'(1) Приобретение электроэнергии'!B8</f>
        <v>сентябрь 2025 г.</v>
      </c>
      <c r="L8" s="5" t="s">
        <v>2</v>
      </c>
    </row>
    <row r="9" spans="2:23" ht="15.75" x14ac:dyDescent="0.25">
      <c r="B9" s="35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48" t="s">
        <v>3</v>
      </c>
      <c r="C12" s="48" t="s">
        <v>4</v>
      </c>
      <c r="D12" s="48" t="s">
        <v>5</v>
      </c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 t="s">
        <v>6</v>
      </c>
      <c r="R12" s="48" t="s">
        <v>7</v>
      </c>
      <c r="S12" s="48" t="s">
        <v>8</v>
      </c>
      <c r="T12" s="48" t="s">
        <v>9</v>
      </c>
      <c r="U12" s="48" t="s">
        <v>10</v>
      </c>
      <c r="V12" s="48" t="s">
        <v>11</v>
      </c>
      <c r="W12" s="48" t="s">
        <v>12</v>
      </c>
    </row>
    <row r="13" spans="2:23" s="7" customFormat="1" ht="15.75" x14ac:dyDescent="0.25">
      <c r="B13" s="48"/>
      <c r="C13" s="48"/>
      <c r="D13" s="48" t="s">
        <v>13</v>
      </c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 t="s">
        <v>14</v>
      </c>
      <c r="P13" s="48"/>
      <c r="Q13" s="48"/>
      <c r="R13" s="48"/>
      <c r="S13" s="48"/>
      <c r="T13" s="48"/>
      <c r="U13" s="48"/>
      <c r="V13" s="48"/>
      <c r="W13" s="48"/>
    </row>
    <row r="14" spans="2:23" s="7" customFormat="1" ht="15.75" x14ac:dyDescent="0.25">
      <c r="B14" s="48"/>
      <c r="C14" s="48"/>
      <c r="D14" s="48" t="s">
        <v>15</v>
      </c>
      <c r="E14" s="48"/>
      <c r="F14" s="48"/>
      <c r="G14" s="48"/>
      <c r="H14" s="48"/>
      <c r="I14" s="48"/>
      <c r="J14" s="48"/>
      <c r="K14" s="48"/>
      <c r="L14" s="48"/>
      <c r="M14" s="48"/>
      <c r="N14" s="48" t="s">
        <v>16</v>
      </c>
      <c r="O14" s="48"/>
      <c r="P14" s="48"/>
      <c r="Q14" s="48"/>
      <c r="R14" s="48"/>
      <c r="S14" s="48"/>
      <c r="T14" s="48"/>
      <c r="U14" s="48"/>
      <c r="V14" s="48"/>
      <c r="W14" s="48"/>
    </row>
    <row r="15" spans="2:23" s="7" customFormat="1" ht="31.5" customHeight="1" x14ac:dyDescent="0.25">
      <c r="B15" s="48"/>
      <c r="C15" s="48"/>
      <c r="D15" s="48" t="s">
        <v>17</v>
      </c>
      <c r="E15" s="48"/>
      <c r="F15" s="48"/>
      <c r="G15" s="48" t="s">
        <v>18</v>
      </c>
      <c r="H15" s="48"/>
      <c r="I15" s="48"/>
      <c r="J15" s="48" t="s">
        <v>19</v>
      </c>
      <c r="K15" s="48"/>
      <c r="L15" s="48" t="s">
        <v>20</v>
      </c>
      <c r="M15" s="48"/>
      <c r="N15" s="48"/>
      <c r="O15" s="48" t="s">
        <v>21</v>
      </c>
      <c r="P15" s="48" t="s">
        <v>22</v>
      </c>
      <c r="Q15" s="48"/>
      <c r="R15" s="48"/>
      <c r="S15" s="48"/>
      <c r="T15" s="48"/>
      <c r="U15" s="48"/>
      <c r="V15" s="48"/>
      <c r="W15" s="48"/>
    </row>
    <row r="16" spans="2:23" s="7" customFormat="1" ht="78.75" x14ac:dyDescent="0.25">
      <c r="B16" s="48"/>
      <c r="C16" s="48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48"/>
      <c r="O16" s="48"/>
      <c r="P16" s="48"/>
      <c r="Q16" s="48"/>
      <c r="R16" s="48"/>
      <c r="S16" s="48"/>
      <c r="T16" s="48"/>
      <c r="U16" s="48"/>
      <c r="V16" s="48"/>
      <c r="W16" s="48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8" customFormat="1" ht="32.25" customHeight="1" x14ac:dyDescent="0.25">
      <c r="B18" s="16">
        <v>1</v>
      </c>
      <c r="C18" s="32">
        <f>'(1) Приобретение электроэнергии'!$C$18</f>
        <v>45900</v>
      </c>
      <c r="D18" s="16" t="s">
        <v>49</v>
      </c>
      <c r="E18" s="16" t="s">
        <v>49</v>
      </c>
      <c r="F18" s="16" t="s">
        <v>49</v>
      </c>
      <c r="G18" s="16" t="s">
        <v>49</v>
      </c>
      <c r="H18" s="16" t="s">
        <v>49</v>
      </c>
      <c r="I18" s="16" t="s">
        <v>49</v>
      </c>
      <c r="J18" s="16" t="s">
        <v>49</v>
      </c>
      <c r="K18" s="16" t="s">
        <v>49</v>
      </c>
      <c r="L18" s="16" t="s">
        <v>49</v>
      </c>
      <c r="M18" s="16" t="s">
        <v>49</v>
      </c>
      <c r="N18" s="16" t="s">
        <v>49</v>
      </c>
      <c r="O18" s="16" t="s">
        <v>50</v>
      </c>
      <c r="P18" s="16" t="s">
        <v>49</v>
      </c>
      <c r="Q18" s="27" t="s">
        <v>55</v>
      </c>
      <c r="R18" s="43">
        <f>U18/T18</f>
        <v>5.3962716383453437E-2</v>
      </c>
      <c r="S18" s="27" t="s">
        <v>56</v>
      </c>
      <c r="T18" s="42">
        <v>1237.4854044927827</v>
      </c>
      <c r="U18" s="47">
        <v>66.778073911307189</v>
      </c>
      <c r="V18" s="39" t="s">
        <v>57</v>
      </c>
      <c r="W18" s="27" t="s">
        <v>79</v>
      </c>
    </row>
    <row r="21" spans="2:23" x14ac:dyDescent="0.25">
      <c r="B21" s="30" t="str">
        <f>'(1) Приобретение электроэнергии'!B21</f>
        <v>* Информация представлена при наличии документов по состоянию на 08.10.2025</v>
      </c>
    </row>
    <row r="22" spans="2:23" x14ac:dyDescent="0.25">
      <c r="U22" s="17"/>
    </row>
    <row r="24" spans="2:23" x14ac:dyDescent="0.25">
      <c r="T24" s="15"/>
      <c r="U24" s="15"/>
    </row>
    <row r="25" spans="2:23" x14ac:dyDescent="0.25">
      <c r="T25" s="15"/>
      <c r="U25" s="15"/>
    </row>
    <row r="26" spans="2:23" x14ac:dyDescent="0.25">
      <c r="T26" s="15"/>
      <c r="U26" s="15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2025-10-08T10:10:30Z</dcterms:modified>
</cp:coreProperties>
</file>