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heckCompatibility="1" defaultThemeVersion="124226"/>
  <xr:revisionPtr revIDLastSave="0" documentId="13_ncr:1_{5A04FDED-94F6-4FC4-8BDC-D0740AEC241A}" xr6:coauthVersionLast="47" xr6:coauthVersionMax="47" xr10:uidLastSave="{00000000-0000-0000-0000-000000000000}"/>
  <bookViews>
    <workbookView xWindow="-120" yWindow="-120" windowWidth="29040" windowHeight="15840" tabRatio="941" firstSheet="2" activeTab="10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_xlnm._FilterDatabase" localSheetId="9" hidden="1">'(10) Услуги произв. назначения'!$B$17:$Z$51</definedName>
    <definedName name="_xlnm._FilterDatabase" localSheetId="1" hidden="1">'(2) Вспомогательные материалы'!$B$17:$W$26</definedName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8" i="1" l="1"/>
  <c r="R51" i="12"/>
  <c r="R50" i="12"/>
  <c r="R48" i="12"/>
  <c r="R44" i="12"/>
  <c r="R43" i="12"/>
  <c r="R37" i="12"/>
  <c r="R35" i="12"/>
  <c r="R24" i="12"/>
  <c r="B26" i="4" l="1"/>
  <c r="R24" i="4"/>
  <c r="R23" i="4"/>
  <c r="R22" i="4"/>
  <c r="R21" i="4"/>
  <c r="R20" i="4"/>
  <c r="R19" i="4"/>
  <c r="R26" i="4"/>
  <c r="U18" i="7"/>
  <c r="R18" i="7" s="1"/>
  <c r="B18" i="7"/>
  <c r="C18" i="13"/>
  <c r="B19" i="4"/>
  <c r="B20" i="4" s="1"/>
  <c r="B21" i="4" s="1"/>
  <c r="B22" i="4" s="1"/>
  <c r="B23" i="4" s="1"/>
  <c r="B24" i="4" s="1"/>
  <c r="B25" i="4" s="1"/>
  <c r="C20" i="4"/>
  <c r="C21" i="4"/>
  <c r="C22" i="4"/>
  <c r="C23" i="4"/>
  <c r="C24" i="4"/>
  <c r="C25" i="4"/>
  <c r="R47" i="12"/>
  <c r="R49" i="12"/>
  <c r="B19" i="12"/>
  <c r="B20" i="12" s="1"/>
  <c r="B21" i="12" s="1"/>
  <c r="B22" i="12" s="1"/>
  <c r="B23" i="12" s="1"/>
  <c r="B24" i="12" s="1"/>
  <c r="B25" i="12" s="1"/>
  <c r="B26" i="12" s="1"/>
  <c r="B27" i="12" s="1"/>
  <c r="B28" i="12" s="1"/>
  <c r="B29" i="12" s="1"/>
  <c r="B30" i="12" s="1"/>
  <c r="B31" i="12" s="1"/>
  <c r="B32" i="12" s="1"/>
  <c r="B33" i="12" s="1"/>
  <c r="B34" i="12" s="1"/>
  <c r="B35" i="12" s="1"/>
  <c r="B36" i="12" s="1"/>
  <c r="B37" i="12" s="1"/>
  <c r="B38" i="12" s="1"/>
  <c r="B39" i="12" s="1"/>
  <c r="B40" i="12" s="1"/>
  <c r="B41" i="12" s="1"/>
  <c r="B42" i="12" s="1"/>
  <c r="B43" i="12" s="1"/>
  <c r="B44" i="12" s="1"/>
  <c r="B45" i="12" s="1"/>
  <c r="B46" i="12" s="1"/>
  <c r="B47" i="12" s="1"/>
  <c r="B48" i="12" s="1"/>
  <c r="B49" i="12" s="1"/>
  <c r="B50" i="12" s="1"/>
  <c r="B51" i="12" s="1"/>
  <c r="C50" i="12"/>
  <c r="C49" i="12"/>
  <c r="C47" i="12"/>
  <c r="C48" i="12"/>
  <c r="C51" i="12"/>
  <c r="R33" i="12"/>
  <c r="R31" i="12"/>
  <c r="C24" i="12"/>
  <c r="R18" i="12"/>
  <c r="C19" i="12"/>
  <c r="C20" i="12"/>
  <c r="C21" i="12"/>
  <c r="C22" i="12"/>
  <c r="C23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18" i="12"/>
  <c r="R25" i="4" l="1"/>
  <c r="R18" i="13"/>
  <c r="C19" i="4"/>
  <c r="C26" i="4"/>
  <c r="C18" i="4"/>
  <c r="R19" i="1" l="1"/>
  <c r="R20" i="12" l="1"/>
  <c r="R42" i="12" l="1"/>
  <c r="R34" i="12" l="1"/>
  <c r="R21" i="12"/>
  <c r="R22" i="12"/>
  <c r="R27" i="12" l="1"/>
  <c r="R29" i="12" l="1"/>
  <c r="R28" i="12"/>
  <c r="R30" i="12" l="1"/>
  <c r="R26" i="12" l="1"/>
  <c r="R32" i="12" l="1"/>
  <c r="R25" i="12" l="1"/>
  <c r="R45" i="12" l="1"/>
  <c r="R40" i="12" l="1"/>
  <c r="R38" i="12" l="1"/>
  <c r="R39" i="12"/>
  <c r="R19" i="12" l="1"/>
  <c r="R18" i="4" l="1"/>
  <c r="R23" i="12" l="1"/>
  <c r="R46" i="12" l="1"/>
  <c r="R41" i="12"/>
  <c r="B20" i="13" l="1"/>
  <c r="B53" i="12"/>
  <c r="B20" i="11"/>
  <c r="B20" i="10"/>
  <c r="B21" i="9"/>
  <c r="B20" i="8"/>
  <c r="B20" i="7"/>
  <c r="B20" i="6"/>
  <c r="B20" i="5"/>
  <c r="B27" i="4"/>
  <c r="B8" i="4" l="1"/>
  <c r="B8" i="5"/>
  <c r="B8" i="6"/>
  <c r="B8" i="7"/>
  <c r="B8" i="8"/>
  <c r="B8" i="9"/>
  <c r="B8" i="10"/>
  <c r="B8" i="11"/>
  <c r="B8" i="12"/>
  <c r="B8" i="13"/>
</calcChain>
</file>

<file path=xl/sharedStrings.xml><?xml version="1.0" encoding="utf-8"?>
<sst xmlns="http://schemas.openxmlformats.org/spreadsheetml/2006/main" count="1375" uniqueCount="189">
  <si>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</si>
  <si>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</si>
  <si>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</si>
  <si>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</si>
  <si>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</si>
  <si>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</si>
  <si>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</si>
  <si>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</si>
  <si>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</si>
  <si>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</si>
  <si>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</si>
  <si>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</si>
  <si>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</si>
  <si>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</si>
  <si>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</si>
  <si>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</si>
  <si>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</si>
  <si>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</si>
  <si>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</si>
  <si>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</si>
  <si>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</si>
  <si>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</si>
  <si>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</si>
  <si>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</si>
  <si>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</si>
  <si>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</si>
  <si>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</si>
  <si>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</si>
  <si>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</si>
  <si>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</si>
  <si>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</si>
  <si>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</si>
  <si>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</si>
  <si>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</si>
  <si>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</si>
  <si>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</si>
  <si>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</si>
  <si>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</si>
  <si>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</si>
  <si>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</si>
  <si>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</si>
  <si>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</si>
  <si>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</si>
  <si>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</si>
  <si>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</si>
  <si>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</si>
  <si>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</si>
  <si>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</si>
  <si>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газораспределительные сети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</si>
  <si>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штук</t>
  </si>
  <si>
    <t>нет</t>
  </si>
  <si>
    <t>да</t>
  </si>
  <si>
    <t>месяц</t>
  </si>
  <si>
    <t>АО "Энергосбытовая компания Восток"</t>
  </si>
  <si>
    <t>Приобретение электроэнергии</t>
  </si>
  <si>
    <t>кВт.ч.</t>
  </si>
  <si>
    <t>Услуги аренды</t>
  </si>
  <si>
    <t>ПАО "МТС"</t>
  </si>
  <si>
    <t>ПАО "Ростелеком"</t>
  </si>
  <si>
    <t>Услуги связи</t>
  </si>
  <si>
    <t>Услуги информационного обеспечения</t>
  </si>
  <si>
    <t>Приобретение ГСМ</t>
  </si>
  <si>
    <t>литр</t>
  </si>
  <si>
    <t>ООО "Петролстарт"</t>
  </si>
  <si>
    <t>ООО "АПБ"</t>
  </si>
  <si>
    <t>Услуги Техн. Обслуживания ОПС</t>
  </si>
  <si>
    <t>АО "Югра-Экология"</t>
  </si>
  <si>
    <t>куб.метр</t>
  </si>
  <si>
    <t>Вывоз ТБО</t>
  </si>
  <si>
    <t>ООО "НАВИС"</t>
  </si>
  <si>
    <t>ООО "ОИС"</t>
  </si>
  <si>
    <t>Услуги медосмотров</t>
  </si>
  <si>
    <t>Технологические (эксплуатационные) потери газа</t>
  </si>
  <si>
    <t>тыс.куб.м.</t>
  </si>
  <si>
    <t>АО "Газпром межрегионгаз "Север"</t>
  </si>
  <si>
    <t>Услуги связи (сотовая связь -годовой пакет услуг)</t>
  </si>
  <si>
    <t xml:space="preserve">АО Издательский дом "Новости Югры" </t>
  </si>
  <si>
    <t>АО "ГазпромЭнергоСбыт Тюмень"</t>
  </si>
  <si>
    <t>Услуги почты</t>
  </si>
  <si>
    <t>ФГУП "Почта России"</t>
  </si>
  <si>
    <t>ИП Банных С.В.</t>
  </si>
  <si>
    <t>Промстройпуть  ППФ ООО</t>
  </si>
  <si>
    <t>ООО "Микро-М"</t>
  </si>
  <si>
    <t>МУП ТО "УТВиВ №1"</t>
  </si>
  <si>
    <t>Услуги холодного водоснабжения, водоотведения</t>
  </si>
  <si>
    <t>Куб.м.</t>
  </si>
  <si>
    <t>СГМУП "Горводоканал"</t>
  </si>
  <si>
    <t>Поставка тепловой энергии, Услуги горячего водоснабжения, водоотведения</t>
  </si>
  <si>
    <t>СГМУП "ГТС"</t>
  </si>
  <si>
    <t>от 8 декабря 2022 г. N 960/22</t>
  </si>
  <si>
    <t>Услуги по обеспечению мониторинга</t>
  </si>
  <si>
    <t>НОВОЛИК ЧОУ</t>
  </si>
  <si>
    <t>Услуги сторонней организацией на права использования прогр. обеспечения для ЭВМ</t>
  </si>
  <si>
    <t>ООО "Бригантина"</t>
  </si>
  <si>
    <t>Транспортные услуги</t>
  </si>
  <si>
    <t>Услуги информационного                                                                (программного) обеспечения</t>
  </si>
  <si>
    <t>г.Калл.,       Куб.м.</t>
  </si>
  <si>
    <t>ООО ИНФОРМБЮРО</t>
  </si>
  <si>
    <t>Ханахмедов М.К. ИП</t>
  </si>
  <si>
    <t>Булат ООО</t>
  </si>
  <si>
    <t>ТАЙМВЭБ АО</t>
  </si>
  <si>
    <t>ЭНЕРГОКОНСАЛТИНГГРУПП ООО</t>
  </si>
  <si>
    <t>Усл по обслуж прогр обеспеч-й, комп-й и  проч тех</t>
  </si>
  <si>
    <t>услуга</t>
  </si>
  <si>
    <t>Услуги по обеспечению мониторинга транспорта (абонент обслуживание)</t>
  </si>
  <si>
    <t>Контур СКБ ПФ АО</t>
  </si>
  <si>
    <t>Атол Онлайн ООО</t>
  </si>
  <si>
    <t>шт.</t>
  </si>
  <si>
    <t>ДРАЙВЕР ООО</t>
  </si>
  <si>
    <t>СНАБПАРТНЕР ТД ООО</t>
  </si>
  <si>
    <t>Вспомогательные материалы/запчасти</t>
  </si>
  <si>
    <t>сентябрь 2025г.</t>
  </si>
  <si>
    <t>* Информация представлена при наличии документов по состоянию на 08.10.2025</t>
  </si>
  <si>
    <t xml:space="preserve"> </t>
  </si>
  <si>
    <t>№5010825080000375/08/00000 от 31.08.2025; №1010825080001097/08/00000 от 31.08.2025</t>
  </si>
  <si>
    <t>№ 25083101234/05 от 31.08.2025</t>
  </si>
  <si>
    <t>№957 от 31.08.2025</t>
  </si>
  <si>
    <t>ед.</t>
  </si>
  <si>
    <t>ОСАГО</t>
  </si>
  <si>
    <t>№ХХХ0552734769 от 06.08.2025; №ХХХ0552734504  от 06.08.2025</t>
  </si>
  <si>
    <t>ВСК САО</t>
  </si>
  <si>
    <t>№45497 от 31.08.2025</t>
  </si>
  <si>
    <t>Вспомогательные материалы</t>
  </si>
  <si>
    <t>№36 от 19.08.2025 ; №37 от 20.08.2025</t>
  </si>
  <si>
    <t>Завод № 423 ООО</t>
  </si>
  <si>
    <t>№179102/01 от 14.08.2025</t>
  </si>
  <si>
    <t>ПЕРВЫЙ АО</t>
  </si>
  <si>
    <t>№17939 от 19.08.2025; №18706 от 29.08.2025</t>
  </si>
  <si>
    <t>ПКС ООО</t>
  </si>
  <si>
    <t>ПКФ СПЕЦМОНТАЖ-2 АО</t>
  </si>
  <si>
    <t>Спецодежда и спец. Оснастка</t>
  </si>
  <si>
    <t>№УТ-392 от 05.08.2025; №УТ-415 от 20.08.2025</t>
  </si>
  <si>
    <t>№СУ-14284/2 от 06.08.2025</t>
  </si>
  <si>
    <t>№179 от 19.08.2025</t>
  </si>
  <si>
    <t>Строительный двор ООО</t>
  </si>
  <si>
    <t>№6021940464 от 01.08.2025; №6022000846 от 20.08.2025</t>
  </si>
  <si>
    <t xml:space="preserve">ТЕХГИДРОСЕРВИС ООО </t>
  </si>
  <si>
    <t>№ТГ00-004744 от 05.08.2025; №ТГ00-004728 от 05.08.2025; №ТГ00-004790 от 07.08.2025; №ТГ00-004825 от 08.08.2025; №ТГ00-004867 от 11.08.2025; №ТГ00-004912 от 12.08.2025; №ТГ00-004917 от 12.08.2025; №ТГ00-004962 от 13.08.2025; №ТГ00-004981 от 14.08.2025; №ТГ00-005037 от 15.08.2025; ТГ00-005105 от 19.08.2025; №ТГ00-005083 от 19.08.2025; №ТГ00-005178 от 21.08.2025; №ТГ00-005165 от 21.08.2025; №ТГ00-005166 от 21.08.2025; №ТГ00-005276 от 26.08.2025; №ТГ00-005307 от 27.08.2025; №ТГ00-005364 от 29.08.2025</t>
  </si>
  <si>
    <t>№25083101723/86/22  от 31.08.2025</t>
  </si>
  <si>
    <t>№671 от 31.08.2025</t>
  </si>
  <si>
    <t>№1157 от 29.08.2025</t>
  </si>
  <si>
    <t>№ 00000074 от 31.08.2025</t>
  </si>
  <si>
    <t>№ 336 от 11.08.2025</t>
  </si>
  <si>
    <t>№833 от 31.08.2025</t>
  </si>
  <si>
    <t>№54 от 31.08.2025</t>
  </si>
  <si>
    <t>ИП Погородняя-Граховская Анна Викторовна</t>
  </si>
  <si>
    <t>№ 000253 от 31.08.2025</t>
  </si>
  <si>
    <t>№124 от 25.08.2025</t>
  </si>
  <si>
    <t>№3603202  от 31.08.2025</t>
  </si>
  <si>
    <t>№ 36988 от 31.08.2025</t>
  </si>
  <si>
    <t>№ 7535 от 31.08.2025</t>
  </si>
  <si>
    <t>№60 от 31.08.2025</t>
  </si>
  <si>
    <t>№500 от 31.08.2025</t>
  </si>
  <si>
    <t>153 от 31.07.2025; 177 от 31.08.2025</t>
  </si>
  <si>
    <t>№50 от 31.08.2025</t>
  </si>
  <si>
    <t>№49-50 от 31.08.2025;  №52-53 от 31.08.2025</t>
  </si>
  <si>
    <t>№1418  от 15.08.2025</t>
  </si>
  <si>
    <t>№2280 от 08.08.2025</t>
  </si>
  <si>
    <t>№323369 от 31.08.2025</t>
  </si>
  <si>
    <t>№073006у00008440 от 31.08.2025;  №073006у00007609 от 31.08.2025</t>
  </si>
  <si>
    <t>№5450780/56774960 от 31.08.2025; 5450780/56776349 от 31.08.2025; 5450780/56785767 от 31.08.2025; 5450780/56781140 от 31.08.2025</t>
  </si>
  <si>
    <t>№938094 от 01.08.2025; 982029 от 31.08.2025</t>
  </si>
  <si>
    <t xml:space="preserve">ООО АРГОС </t>
  </si>
  <si>
    <t>№459 от 18.08.2025; 430 от 01.08.2025;  479 от 27.08.2025</t>
  </si>
  <si>
    <t xml:space="preserve">Ремонт эл. инструмента </t>
  </si>
  <si>
    <t>ЭТИС ИПФ ООО</t>
  </si>
  <si>
    <t>Поверка термопреобразователя, счетчика воды, преобразователя расхода, вычислителя</t>
  </si>
  <si>
    <t>№00000088 от 08.08.2025</t>
  </si>
  <si>
    <t>ГЛОНАСС АО</t>
  </si>
  <si>
    <t>№670590 от 31.08.2025</t>
  </si>
  <si>
    <t>Абон плата за систему мониторинга транспорта</t>
  </si>
  <si>
    <t>Жалюзи ООО</t>
  </si>
  <si>
    <t>Ремонт шлагбаума</t>
  </si>
  <si>
    <t>№Р-013 от 14.08.2025</t>
  </si>
  <si>
    <t>№25934799301 от 06.08.2025</t>
  </si>
  <si>
    <t xml:space="preserve">За право использования программы для ЭВМ "Контур.Диадок", Контур.Экстерн" </t>
  </si>
  <si>
    <t xml:space="preserve">ООО Техносфера </t>
  </si>
  <si>
    <t>№362 от 04.08.2025</t>
  </si>
  <si>
    <t>Затраты на обслуживание орг. Техники</t>
  </si>
  <si>
    <t xml:space="preserve">ООО ТЕХСЕРВИС </t>
  </si>
  <si>
    <t>ТО и ремонт техники и оборудования</t>
  </si>
  <si>
    <t>№21 от 26.08.2025</t>
  </si>
  <si>
    <t xml:space="preserve">ООО ФЛАЙСЕРВИС </t>
  </si>
  <si>
    <t>№ 50 от 31.08.2025</t>
  </si>
  <si>
    <t>Право пользования (сервитута) земельным участком</t>
  </si>
  <si>
    <t xml:space="preserve">АО ЗПСД </t>
  </si>
  <si>
    <t>№3628 от 27.08.2025</t>
  </si>
  <si>
    <t>Хэдхантер</t>
  </si>
  <si>
    <t>№20250831-023513 от 31.08.2025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</si>
</sst>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000"/>
    <numFmt numFmtId="166" formatCode="#,##0.000"/>
    <numFmt numFmtId="167" formatCode="#,##0.0"/>
    <numFmt numFmtId="168" formatCode="0.0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8"/>
      <name val="Arial"/>
      <family val="2"/>
    </font>
    <font>
      <sz val="9"/>
      <name val="Arial"/>
      <family val="2"/>
      <charset val="204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6" fillId="0" borderId="0"/>
  </cellStyleXfs>
  <cellXfs count="64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4" fontId="0" fillId="0" borderId="0" xfId="0" applyNumberFormat="1"/>
    <xf numFmtId="164" fontId="0" fillId="0" borderId="0" xfId="0" applyNumberFormat="1"/>
    <xf numFmtId="164" fontId="11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0" xfId="0" applyFont="1"/>
    <xf numFmtId="2" fontId="0" fillId="0" borderId="0" xfId="0" applyNumberFormat="1"/>
    <xf numFmtId="4" fontId="11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12" fillId="0" borderId="0" xfId="0" applyNumberFormat="1" applyFont="1"/>
    <xf numFmtId="165" fontId="12" fillId="0" borderId="0" xfId="0" applyNumberFormat="1" applyFont="1"/>
    <xf numFmtId="2" fontId="12" fillId="0" borderId="0" xfId="0" applyNumberFormat="1" applyFont="1"/>
    <xf numFmtId="164" fontId="12" fillId="0" borderId="0" xfId="0" applyNumberFormat="1" applyFont="1"/>
    <xf numFmtId="4" fontId="12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" fontId="0" fillId="0" borderId="0" xfId="0" applyNumberFormat="1"/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14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2" fontId="12" fillId="0" borderId="0" xfId="0" applyNumberFormat="1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0" fontId="17" fillId="0" borderId="2" xfId="2" applyFont="1" applyBorder="1" applyAlignment="1">
      <alignment vertical="top" wrapText="1"/>
    </xf>
    <xf numFmtId="1" fontId="11" fillId="0" borderId="1" xfId="0" applyNumberFormat="1" applyFont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164" fontId="11" fillId="0" borderId="1" xfId="0" applyNumberFormat="1" applyFont="1" applyBorder="1" applyAlignment="1">
      <alignment horizontal="center" vertical="center"/>
    </xf>
    <xf numFmtId="0" fontId="18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9" fillId="0" borderId="0" xfId="0" applyFont="1"/>
    <xf numFmtId="0" fontId="8" fillId="0" borderId="0" xfId="0" applyFont="1" applyAlignment="1">
      <alignment vertical="top"/>
    </xf>
    <xf numFmtId="0" fontId="15" fillId="0" borderId="0" xfId="0" applyFont="1" applyAlignment="1">
      <alignment horizontal="center" vertical="center" wrapText="1"/>
    </xf>
    <xf numFmtId="1" fontId="18" fillId="0" borderId="0" xfId="0" applyNumberFormat="1" applyFont="1"/>
    <xf numFmtId="2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2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_(10) Услуги произв. назначения" xfId="2" xr:uid="{DC98CCBE-9DD7-4B52-902F-EAB6BA74EB25}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34"/>
  <sheetViews>
    <sheetView zoomScale="80" zoomScaleNormal="80" workbookViewId="0">
      <selection activeCell="O25" sqref="O25"/>
    </sheetView>
  </sheetViews>
  <sheetFormatPr defaultRowHeight="15" x14ac:dyDescent="0.25"/>
  <cols>
    <col min="1" max="1" width="3.85546875" customWidth="1"/>
    <col min="2" max="2" width="7.5703125" customWidth="1"/>
    <col min="3" max="3" width="12.5703125" customWidth="1"/>
    <col min="4" max="6" width="11.28515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4.85546875" customWidth="1"/>
    <col min="15" max="15" width="15" customWidth="1"/>
    <col min="16" max="16" width="11.85546875" customWidth="1"/>
    <col min="17" max="17" width="17" customWidth="1"/>
    <col min="18" max="18" width="13.140625" customWidth="1"/>
    <col min="19" max="20" width="12.85546875" customWidth="1"/>
    <col min="21" max="21" width="11.5703125" customWidth="1"/>
    <col min="22" max="22" width="26.42578125" customWidth="1"/>
    <col min="23" max="23" width="26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55" t="s">
        <v>111</v>
      </c>
      <c r="L8" s="5" t="s">
        <v>2</v>
      </c>
    </row>
    <row r="9" spans="2:23" ht="15.75" x14ac:dyDescent="0.25">
      <c r="B9" s="5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5.75" customHeight="1" x14ac:dyDescent="0.25">
      <c r="B18" s="28">
        <v>1</v>
      </c>
      <c r="C18" s="45">
        <v>45900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51</v>
      </c>
      <c r="P18" s="28" t="s">
        <v>50</v>
      </c>
      <c r="Q18" s="28" t="s">
        <v>54</v>
      </c>
      <c r="R18" s="38">
        <f>U18/T18</f>
        <v>1.0172718762448072E-2</v>
      </c>
      <c r="S18" s="28" t="s">
        <v>55</v>
      </c>
      <c r="T18" s="39">
        <v>6094</v>
      </c>
      <c r="U18" s="39">
        <v>61.992548138358551</v>
      </c>
      <c r="V18" s="40" t="s">
        <v>53</v>
      </c>
      <c r="W18" s="28" t="s">
        <v>115</v>
      </c>
    </row>
    <row r="19" spans="2:23" s="18" customFormat="1" ht="63" x14ac:dyDescent="0.25">
      <c r="B19" s="28">
        <v>2</v>
      </c>
      <c r="C19" s="45">
        <v>45900</v>
      </c>
      <c r="D19" s="28" t="s">
        <v>50</v>
      </c>
      <c r="E19" s="28" t="s">
        <v>50</v>
      </c>
      <c r="F19" s="28" t="s">
        <v>50</v>
      </c>
      <c r="G19" s="28" t="s">
        <v>50</v>
      </c>
      <c r="H19" s="28" t="s">
        <v>50</v>
      </c>
      <c r="I19" s="28" t="s">
        <v>50</v>
      </c>
      <c r="J19" s="28" t="s">
        <v>50</v>
      </c>
      <c r="K19" s="28" t="s">
        <v>50</v>
      </c>
      <c r="L19" s="28" t="s">
        <v>50</v>
      </c>
      <c r="M19" s="28" t="s">
        <v>50</v>
      </c>
      <c r="N19" s="28" t="s">
        <v>50</v>
      </c>
      <c r="O19" s="28" t="s">
        <v>51</v>
      </c>
      <c r="P19" s="28" t="s">
        <v>50</v>
      </c>
      <c r="Q19" s="28" t="s">
        <v>54</v>
      </c>
      <c r="R19" s="38">
        <f>U19/T19</f>
        <v>1.0173076923076924E-2</v>
      </c>
      <c r="S19" s="28" t="s">
        <v>55</v>
      </c>
      <c r="T19" s="39">
        <v>26</v>
      </c>
      <c r="U19" s="39">
        <v>0.26450000000000001</v>
      </c>
      <c r="V19" s="28" t="s">
        <v>77</v>
      </c>
      <c r="W19" s="28" t="s">
        <v>114</v>
      </c>
    </row>
    <row r="20" spans="2:23" s="18" customFormat="1" x14ac:dyDescent="0.25"/>
    <row r="21" spans="2:23" s="18" customFormat="1" x14ac:dyDescent="0.25">
      <c r="B21" s="52" t="s">
        <v>112</v>
      </c>
      <c r="T21" s="26"/>
      <c r="U21" s="26"/>
    </row>
    <row r="22" spans="2:23" s="18" customFormat="1" ht="15.75" x14ac:dyDescent="0.25">
      <c r="R22" s="16"/>
      <c r="S22" s="23"/>
      <c r="T22" s="26"/>
      <c r="U22" s="26"/>
    </row>
    <row r="23" spans="2:23" s="18" customFormat="1" x14ac:dyDescent="0.25">
      <c r="S23" s="24"/>
      <c r="T23" s="26"/>
      <c r="U23" s="26"/>
    </row>
    <row r="24" spans="2:23" s="18" customFormat="1" x14ac:dyDescent="0.25">
      <c r="S24" s="24"/>
      <c r="T24" s="21"/>
      <c r="U24" s="21"/>
    </row>
    <row r="25" spans="2:23" s="18" customFormat="1" x14ac:dyDescent="0.25">
      <c r="S25" s="22"/>
      <c r="T25" s="21"/>
      <c r="U25" s="21"/>
    </row>
    <row r="26" spans="2:23" s="18" customFormat="1" x14ac:dyDescent="0.25">
      <c r="S26" s="22"/>
      <c r="T26" s="32"/>
      <c r="U26" s="32"/>
    </row>
    <row r="27" spans="2:23" x14ac:dyDescent="0.25">
      <c r="S27" s="15"/>
      <c r="T27" s="36"/>
      <c r="U27" s="36"/>
    </row>
    <row r="28" spans="2:23" x14ac:dyDescent="0.25">
      <c r="T28" s="36"/>
      <c r="U28" s="36"/>
      <c r="V28" s="14"/>
    </row>
    <row r="29" spans="2:23" x14ac:dyDescent="0.25">
      <c r="R29" s="14"/>
      <c r="S29" s="14"/>
      <c r="T29" s="36"/>
      <c r="U29" s="36"/>
    </row>
    <row r="30" spans="2:23" x14ac:dyDescent="0.25">
      <c r="S30" s="14"/>
      <c r="T30" s="27"/>
      <c r="U30" s="27"/>
    </row>
    <row r="31" spans="2:23" x14ac:dyDescent="0.25">
      <c r="S31" s="14"/>
      <c r="T31" s="27"/>
      <c r="U31" s="27"/>
    </row>
    <row r="32" spans="2:23" x14ac:dyDescent="0.25">
      <c r="T32" s="30"/>
      <c r="U32" s="30"/>
    </row>
    <row r="33" spans="20:21" x14ac:dyDescent="0.25">
      <c r="T33" s="21"/>
      <c r="U33" s="32"/>
    </row>
    <row r="34" spans="20:21" x14ac:dyDescent="0.25">
      <c r="T34" s="21"/>
      <c r="U34" s="21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44"/>
  <sheetViews>
    <sheetView topLeftCell="A2" zoomScale="74" zoomScaleNormal="74" workbookViewId="0">
      <pane xSplit="3" ySplit="16" topLeftCell="F25" activePane="bottomRight" state="frozen"/>
      <selection activeCell="A2" sqref="A2"/>
      <selection pane="topRight" activeCell="D2" sqref="D2"/>
      <selection pane="bottomLeft" activeCell="A18" sqref="A18"/>
      <selection pane="bottomRight" activeCell="T24" sqref="T24"/>
    </sheetView>
  </sheetViews>
  <sheetFormatPr defaultRowHeight="15" x14ac:dyDescent="0.25"/>
  <cols>
    <col min="1" max="1" width="4.42578125" customWidth="1"/>
    <col min="2" max="2" width="12.7109375" customWidth="1"/>
    <col min="3" max="3" width="13.85546875" customWidth="1"/>
    <col min="4" max="4" width="11.28515625" customWidth="1"/>
    <col min="5" max="5" width="14.140625" customWidth="1"/>
    <col min="6" max="6" width="11.28515625" customWidth="1"/>
    <col min="7" max="7" width="10.7109375" customWidth="1"/>
    <col min="8" max="8" width="13.7109375" customWidth="1"/>
    <col min="9" max="9" width="11.28515625" customWidth="1"/>
    <col min="10" max="10" width="15.7109375" customWidth="1"/>
    <col min="11" max="11" width="14.42578125" customWidth="1"/>
    <col min="12" max="12" width="15.5703125" customWidth="1"/>
    <col min="13" max="13" width="14.85546875" customWidth="1"/>
    <col min="14" max="14" width="15.5703125" customWidth="1"/>
    <col min="15" max="15" width="17.5703125" customWidth="1"/>
    <col min="16" max="16" width="10.85546875" customWidth="1"/>
    <col min="17" max="17" width="31.7109375" customWidth="1"/>
    <col min="18" max="18" width="13.140625" customWidth="1"/>
    <col min="19" max="19" width="12.42578125" customWidth="1"/>
    <col min="20" max="20" width="12.85546875" customWidth="1"/>
    <col min="21" max="21" width="13.85546875" customWidth="1"/>
    <col min="22" max="22" width="35.85546875" customWidth="1"/>
    <col min="23" max="23" width="49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55" t="str">
        <f>'(1) Приобретение электроэнергии'!B8</f>
        <v>сентябрь 2025г.</v>
      </c>
      <c r="L8" s="5" t="s">
        <v>2</v>
      </c>
    </row>
    <row r="9" spans="2:23" ht="15.75" x14ac:dyDescent="0.25">
      <c r="B9" s="5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63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2.25" customHeight="1" x14ac:dyDescent="0.25">
      <c r="B18" s="28">
        <v>1</v>
      </c>
      <c r="C18" s="45">
        <f>'(1) Приобретение электроэнергии'!$C$18</f>
        <v>45900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51</v>
      </c>
      <c r="P18" s="28" t="s">
        <v>50</v>
      </c>
      <c r="Q18" s="28" t="s">
        <v>122</v>
      </c>
      <c r="R18" s="38">
        <f t="shared" ref="R18" si="0">U18/T18</f>
        <v>1.8566131025957971E-2</v>
      </c>
      <c r="S18" s="28" t="s">
        <v>107</v>
      </c>
      <c r="T18" s="48">
        <v>809</v>
      </c>
      <c r="U18" s="49">
        <v>15.02</v>
      </c>
      <c r="V18" s="50" t="s">
        <v>108</v>
      </c>
      <c r="W18" s="40" t="s">
        <v>123</v>
      </c>
    </row>
    <row r="19" spans="2:23" s="17" customFormat="1" ht="32.25" customHeight="1" x14ac:dyDescent="0.25">
      <c r="B19" s="28">
        <f>B18+1</f>
        <v>2</v>
      </c>
      <c r="C19" s="45">
        <f>'(1) Приобретение электроэнергии'!$C$18</f>
        <v>45900</v>
      </c>
      <c r="D19" s="28" t="s">
        <v>50</v>
      </c>
      <c r="E19" s="28" t="s">
        <v>50</v>
      </c>
      <c r="F19" s="28" t="s">
        <v>50</v>
      </c>
      <c r="G19" s="28" t="s">
        <v>50</v>
      </c>
      <c r="H19" s="28" t="s">
        <v>50</v>
      </c>
      <c r="I19" s="28" t="s">
        <v>50</v>
      </c>
      <c r="J19" s="28" t="s">
        <v>50</v>
      </c>
      <c r="K19" s="28" t="s">
        <v>50</v>
      </c>
      <c r="L19" s="28" t="s">
        <v>50</v>
      </c>
      <c r="M19" s="28" t="s">
        <v>50</v>
      </c>
      <c r="N19" s="28" t="s">
        <v>50</v>
      </c>
      <c r="O19" s="28" t="s">
        <v>51</v>
      </c>
      <c r="P19" s="28" t="s">
        <v>50</v>
      </c>
      <c r="Q19" s="28" t="s">
        <v>122</v>
      </c>
      <c r="R19" s="38">
        <f t="shared" ref="R19:R26" si="1">U19/T19</f>
        <v>17.880419999999997</v>
      </c>
      <c r="S19" s="28" t="s">
        <v>107</v>
      </c>
      <c r="T19" s="48">
        <v>1</v>
      </c>
      <c r="U19" s="49">
        <v>17.880419999999997</v>
      </c>
      <c r="V19" s="50" t="s">
        <v>124</v>
      </c>
      <c r="W19" s="40" t="s">
        <v>125</v>
      </c>
    </row>
    <row r="20" spans="2:23" s="17" customFormat="1" ht="32.25" customHeight="1" x14ac:dyDescent="0.25">
      <c r="B20" s="28">
        <f t="shared" ref="B20:B25" si="2">B19+1</f>
        <v>3</v>
      </c>
      <c r="C20" s="45">
        <f>'(1) Приобретение электроэнергии'!$C$18</f>
        <v>45900</v>
      </c>
      <c r="D20" s="28" t="s">
        <v>50</v>
      </c>
      <c r="E20" s="28" t="s">
        <v>50</v>
      </c>
      <c r="F20" s="28" t="s">
        <v>50</v>
      </c>
      <c r="G20" s="28" t="s">
        <v>50</v>
      </c>
      <c r="H20" s="28" t="s">
        <v>50</v>
      </c>
      <c r="I20" s="28" t="s">
        <v>50</v>
      </c>
      <c r="J20" s="28" t="s">
        <v>50</v>
      </c>
      <c r="K20" s="28" t="s">
        <v>50</v>
      </c>
      <c r="L20" s="28" t="s">
        <v>50</v>
      </c>
      <c r="M20" s="28" t="s">
        <v>50</v>
      </c>
      <c r="N20" s="28" t="s">
        <v>50</v>
      </c>
      <c r="O20" s="28" t="s">
        <v>51</v>
      </c>
      <c r="P20" s="28" t="s">
        <v>50</v>
      </c>
      <c r="Q20" s="28" t="s">
        <v>122</v>
      </c>
      <c r="R20" s="38">
        <f t="shared" si="1"/>
        <v>0.14826666666666666</v>
      </c>
      <c r="S20" s="28" t="s">
        <v>107</v>
      </c>
      <c r="T20" s="48">
        <v>75</v>
      </c>
      <c r="U20" s="49">
        <v>11.12</v>
      </c>
      <c r="V20" s="50" t="s">
        <v>126</v>
      </c>
      <c r="W20" s="40" t="s">
        <v>127</v>
      </c>
    </row>
    <row r="21" spans="2:23" s="17" customFormat="1" ht="32.25" customHeight="1" x14ac:dyDescent="0.25">
      <c r="B21" s="28">
        <f t="shared" si="2"/>
        <v>4</v>
      </c>
      <c r="C21" s="45">
        <f>'(1) Приобретение электроэнергии'!$C$18</f>
        <v>45900</v>
      </c>
      <c r="D21" s="28" t="s">
        <v>50</v>
      </c>
      <c r="E21" s="28" t="s">
        <v>50</v>
      </c>
      <c r="F21" s="28" t="s">
        <v>50</v>
      </c>
      <c r="G21" s="28" t="s">
        <v>50</v>
      </c>
      <c r="H21" s="28" t="s">
        <v>50</v>
      </c>
      <c r="I21" s="28" t="s">
        <v>50</v>
      </c>
      <c r="J21" s="28" t="s">
        <v>50</v>
      </c>
      <c r="K21" s="28" t="s">
        <v>50</v>
      </c>
      <c r="L21" s="28" t="s">
        <v>50</v>
      </c>
      <c r="M21" s="28" t="s">
        <v>50</v>
      </c>
      <c r="N21" s="28" t="s">
        <v>50</v>
      </c>
      <c r="O21" s="28" t="s">
        <v>51</v>
      </c>
      <c r="P21" s="28" t="s">
        <v>50</v>
      </c>
      <c r="Q21" s="28" t="s">
        <v>122</v>
      </c>
      <c r="R21" s="38">
        <f t="shared" ref="R21:R25" si="3">U21/T21</f>
        <v>0.63929245283018865</v>
      </c>
      <c r="S21" s="28" t="s">
        <v>107</v>
      </c>
      <c r="T21" s="48">
        <v>106</v>
      </c>
      <c r="U21" s="49">
        <v>67.765000000000001</v>
      </c>
      <c r="V21" s="50" t="s">
        <v>128</v>
      </c>
      <c r="W21" s="40" t="s">
        <v>131</v>
      </c>
    </row>
    <row r="22" spans="2:23" s="17" customFormat="1" ht="32.25" customHeight="1" x14ac:dyDescent="0.25">
      <c r="B22" s="28">
        <f t="shared" si="2"/>
        <v>5</v>
      </c>
      <c r="C22" s="45">
        <f>'(1) Приобретение электроэнергии'!$C$18</f>
        <v>45900</v>
      </c>
      <c r="D22" s="28" t="s">
        <v>50</v>
      </c>
      <c r="E22" s="28" t="s">
        <v>50</v>
      </c>
      <c r="F22" s="28" t="s">
        <v>50</v>
      </c>
      <c r="G22" s="28" t="s">
        <v>50</v>
      </c>
      <c r="H22" s="28" t="s">
        <v>50</v>
      </c>
      <c r="I22" s="28" t="s">
        <v>50</v>
      </c>
      <c r="J22" s="28" t="s">
        <v>50</v>
      </c>
      <c r="K22" s="28" t="s">
        <v>50</v>
      </c>
      <c r="L22" s="28" t="s">
        <v>50</v>
      </c>
      <c r="M22" s="28" t="s">
        <v>50</v>
      </c>
      <c r="N22" s="28" t="s">
        <v>50</v>
      </c>
      <c r="O22" s="28" t="s">
        <v>51</v>
      </c>
      <c r="P22" s="28" t="s">
        <v>50</v>
      </c>
      <c r="Q22" s="28" t="s">
        <v>130</v>
      </c>
      <c r="R22" s="38">
        <f t="shared" si="3"/>
        <v>3.0914177777777776</v>
      </c>
      <c r="S22" s="28" t="s">
        <v>107</v>
      </c>
      <c r="T22" s="48">
        <v>9</v>
      </c>
      <c r="U22" s="49">
        <v>27.822759999999999</v>
      </c>
      <c r="V22" s="50" t="s">
        <v>129</v>
      </c>
      <c r="W22" s="40" t="s">
        <v>132</v>
      </c>
    </row>
    <row r="23" spans="2:23" s="17" customFormat="1" ht="32.25" customHeight="1" x14ac:dyDescent="0.25">
      <c r="B23" s="28">
        <f t="shared" si="2"/>
        <v>6</v>
      </c>
      <c r="C23" s="45">
        <f>'(1) Приобретение электроэнергии'!$C$18</f>
        <v>45900</v>
      </c>
      <c r="D23" s="28" t="s">
        <v>50</v>
      </c>
      <c r="E23" s="28" t="s">
        <v>50</v>
      </c>
      <c r="F23" s="28" t="s">
        <v>50</v>
      </c>
      <c r="G23" s="28" t="s">
        <v>50</v>
      </c>
      <c r="H23" s="28" t="s">
        <v>50</v>
      </c>
      <c r="I23" s="28" t="s">
        <v>50</v>
      </c>
      <c r="J23" s="28" t="s">
        <v>50</v>
      </c>
      <c r="K23" s="28" t="s">
        <v>50</v>
      </c>
      <c r="L23" s="28" t="s">
        <v>50</v>
      </c>
      <c r="M23" s="28" t="s">
        <v>50</v>
      </c>
      <c r="N23" s="28" t="s">
        <v>50</v>
      </c>
      <c r="O23" s="28" t="s">
        <v>51</v>
      </c>
      <c r="P23" s="28" t="s">
        <v>50</v>
      </c>
      <c r="Q23" s="28" t="s">
        <v>122</v>
      </c>
      <c r="R23" s="38">
        <f t="shared" si="3"/>
        <v>5.4554</v>
      </c>
      <c r="S23" s="28" t="s">
        <v>107</v>
      </c>
      <c r="T23" s="48">
        <v>6</v>
      </c>
      <c r="U23" s="49">
        <v>32.732399999999998</v>
      </c>
      <c r="V23" s="50" t="s">
        <v>109</v>
      </c>
      <c r="W23" s="40" t="s">
        <v>133</v>
      </c>
    </row>
    <row r="24" spans="2:23" s="17" customFormat="1" ht="49.5" customHeight="1" x14ac:dyDescent="0.25">
      <c r="B24" s="28">
        <f t="shared" si="2"/>
        <v>7</v>
      </c>
      <c r="C24" s="45">
        <f>'(1) Приобретение электроэнергии'!$C$18</f>
        <v>45900</v>
      </c>
      <c r="D24" s="28" t="s">
        <v>50</v>
      </c>
      <c r="E24" s="28" t="s">
        <v>50</v>
      </c>
      <c r="F24" s="28" t="s">
        <v>50</v>
      </c>
      <c r="G24" s="28" t="s">
        <v>50</v>
      </c>
      <c r="H24" s="28" t="s">
        <v>50</v>
      </c>
      <c r="I24" s="28" t="s">
        <v>50</v>
      </c>
      <c r="J24" s="28" t="s">
        <v>50</v>
      </c>
      <c r="K24" s="28" t="s">
        <v>50</v>
      </c>
      <c r="L24" s="28" t="s">
        <v>50</v>
      </c>
      <c r="M24" s="28" t="s">
        <v>50</v>
      </c>
      <c r="N24" s="28" t="s">
        <v>50</v>
      </c>
      <c r="O24" s="28" t="s">
        <v>51</v>
      </c>
      <c r="P24" s="28" t="s">
        <v>50</v>
      </c>
      <c r="Q24" s="28" t="s">
        <v>122</v>
      </c>
      <c r="R24" s="38">
        <f t="shared" si="3"/>
        <v>2.5633753086419752E-2</v>
      </c>
      <c r="S24" s="28" t="s">
        <v>107</v>
      </c>
      <c r="T24" s="48">
        <v>405</v>
      </c>
      <c r="U24" s="49">
        <v>10.38167</v>
      </c>
      <c r="V24" s="50" t="s">
        <v>134</v>
      </c>
      <c r="W24" s="40" t="s">
        <v>135</v>
      </c>
    </row>
    <row r="25" spans="2:23" s="17" customFormat="1" ht="123.75" customHeight="1" x14ac:dyDescent="0.25">
      <c r="B25" s="28">
        <f t="shared" si="2"/>
        <v>8</v>
      </c>
      <c r="C25" s="45">
        <f>'(1) Приобретение электроэнергии'!$C$18</f>
        <v>45900</v>
      </c>
      <c r="D25" s="28" t="s">
        <v>50</v>
      </c>
      <c r="E25" s="28" t="s">
        <v>50</v>
      </c>
      <c r="F25" s="28" t="s">
        <v>50</v>
      </c>
      <c r="G25" s="28" t="s">
        <v>50</v>
      </c>
      <c r="H25" s="28" t="s">
        <v>50</v>
      </c>
      <c r="I25" s="28" t="s">
        <v>50</v>
      </c>
      <c r="J25" s="28" t="s">
        <v>50</v>
      </c>
      <c r="K25" s="28" t="s">
        <v>50</v>
      </c>
      <c r="L25" s="28" t="s">
        <v>50</v>
      </c>
      <c r="M25" s="28" t="s">
        <v>50</v>
      </c>
      <c r="N25" s="28" t="s">
        <v>50</v>
      </c>
      <c r="O25" s="28" t="s">
        <v>51</v>
      </c>
      <c r="P25" s="28" t="s">
        <v>50</v>
      </c>
      <c r="Q25" s="28" t="s">
        <v>110</v>
      </c>
      <c r="R25" s="38">
        <f t="shared" si="3"/>
        <v>0.45612050020333461</v>
      </c>
      <c r="S25" s="28" t="s">
        <v>107</v>
      </c>
      <c r="T25" s="48">
        <v>245.9</v>
      </c>
      <c r="U25" s="49">
        <v>112.16003099999999</v>
      </c>
      <c r="V25" s="50" t="s">
        <v>136</v>
      </c>
      <c r="W25" s="43" t="s">
        <v>137</v>
      </c>
    </row>
    <row r="26" spans="2:23" s="17" customFormat="1" ht="47.25" customHeight="1" x14ac:dyDescent="0.25">
      <c r="B26" s="28">
        <f>B25+1</f>
        <v>9</v>
      </c>
      <c r="C26" s="45">
        <f>'(1) Приобретение электроэнергии'!$C$18</f>
        <v>45900</v>
      </c>
      <c r="D26" s="28" t="s">
        <v>50</v>
      </c>
      <c r="E26" s="28" t="s">
        <v>50</v>
      </c>
      <c r="F26" s="28" t="s">
        <v>50</v>
      </c>
      <c r="G26" s="28" t="s">
        <v>50</v>
      </c>
      <c r="H26" s="28" t="s">
        <v>50</v>
      </c>
      <c r="I26" s="28" t="s">
        <v>50</v>
      </c>
      <c r="J26" s="28" t="s">
        <v>50</v>
      </c>
      <c r="K26" s="28" t="s">
        <v>50</v>
      </c>
      <c r="L26" s="28" t="s">
        <v>50</v>
      </c>
      <c r="M26" s="28" t="s">
        <v>50</v>
      </c>
      <c r="N26" s="28" t="s">
        <v>50</v>
      </c>
      <c r="O26" s="28" t="s">
        <v>51</v>
      </c>
      <c r="P26" s="28" t="s">
        <v>50</v>
      </c>
      <c r="Q26" s="28" t="s">
        <v>72</v>
      </c>
      <c r="R26" s="38">
        <f t="shared" si="1"/>
        <v>6.2765881045025029</v>
      </c>
      <c r="S26" s="28" t="s">
        <v>73</v>
      </c>
      <c r="T26" s="38">
        <v>17.989999999999998</v>
      </c>
      <c r="U26" s="49">
        <v>112.91582000000001</v>
      </c>
      <c r="V26" s="40" t="s">
        <v>74</v>
      </c>
      <c r="W26" s="50" t="s">
        <v>121</v>
      </c>
    </row>
    <row r="27" spans="2:23" s="52" customFormat="1" ht="15.75" x14ac:dyDescent="0.25">
      <c r="B27" s="52" t="str">
        <f>'(1) Приобретение электроэнергии'!B21</f>
        <v>* Информация представлена при наличии документов по состоянию на 08.10.2025</v>
      </c>
      <c r="Q27" s="57"/>
      <c r="T27" s="58"/>
      <c r="U27" s="58"/>
    </row>
    <row r="31" spans="2:23" x14ac:dyDescent="0.25">
      <c r="T31" s="29"/>
    </row>
    <row r="34" spans="18:21" x14ac:dyDescent="0.25">
      <c r="T34" s="29"/>
      <c r="U34" s="29"/>
    </row>
    <row r="41" spans="18:21" x14ac:dyDescent="0.25">
      <c r="R41" s="29"/>
      <c r="S41" s="29"/>
    </row>
    <row r="44" spans="18:21" x14ac:dyDescent="0.25">
      <c r="R44" s="29"/>
      <c r="S44" s="29"/>
      <c r="T44" s="29"/>
    </row>
  </sheetData>
  <autoFilter ref="B17:W26" xr:uid="{00000000-0001-0000-0100-000000000000}"/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0"/>
  <sheetViews>
    <sheetView zoomScale="82" zoomScaleNormal="82" workbookViewId="0">
      <selection activeCell="M31" sqref="M31"/>
    </sheetView>
  </sheetViews>
  <sheetFormatPr defaultRowHeight="15" x14ac:dyDescent="0.25"/>
  <cols>
    <col min="1" max="1" width="2.5703125" customWidth="1"/>
    <col min="2" max="2" width="9" customWidth="1"/>
    <col min="3" max="3" width="12.5703125" customWidth="1"/>
    <col min="4" max="4" width="11.28515625" customWidth="1"/>
    <col min="5" max="5" width="12.42578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85546875" customWidth="1"/>
    <col min="17" max="17" width="19.42578125" customWidth="1"/>
    <col min="18" max="18" width="13.140625" customWidth="1"/>
    <col min="19" max="20" width="12.85546875" customWidth="1"/>
    <col min="21" max="21" width="13.85546875" customWidth="1"/>
    <col min="22" max="22" width="28.140625" customWidth="1"/>
    <col min="23" max="23" width="18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55" t="str">
        <f>'(1) Приобретение электроэнергии'!B8</f>
        <v>сентябрь 2025г.</v>
      </c>
      <c r="L8" s="5" t="s">
        <v>2</v>
      </c>
    </row>
    <row r="9" spans="2:23" ht="15.75" x14ac:dyDescent="0.25">
      <c r="B9" s="5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9.75" customHeight="1" x14ac:dyDescent="0.25">
      <c r="B18" s="28" t="s">
        <v>50</v>
      </c>
      <c r="C18" s="28" t="s">
        <v>50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50</v>
      </c>
      <c r="P18" s="28" t="s">
        <v>50</v>
      </c>
      <c r="Q18" s="28" t="s">
        <v>50</v>
      </c>
      <c r="R18" s="28" t="s">
        <v>50</v>
      </c>
      <c r="S18" s="28" t="s">
        <v>50</v>
      </c>
      <c r="T18" s="28" t="s">
        <v>50</v>
      </c>
      <c r="U18" s="28" t="s">
        <v>50</v>
      </c>
      <c r="V18" s="28" t="s">
        <v>50</v>
      </c>
      <c r="W18" s="28" t="s">
        <v>50</v>
      </c>
    </row>
    <row r="20" spans="2:23" s="52" customFormat="1" x14ac:dyDescent="0.25">
      <c r="B20" s="52" t="str">
        <f>'(1) Приобретение электроэнергии'!B21</f>
        <v>* Информация представлена при наличии документов по состоянию на 08.10.2025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0"/>
  <sheetViews>
    <sheetView zoomScale="80" zoomScaleNormal="80" workbookViewId="0">
      <selection activeCell="L31" sqref="L31"/>
    </sheetView>
  </sheetViews>
  <sheetFormatPr defaultRowHeight="15" x14ac:dyDescent="0.25"/>
  <cols>
    <col min="1" max="1" width="4.7109375" customWidth="1"/>
    <col min="2" max="2" width="7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5.42578125" customWidth="1"/>
    <col min="11" max="11" width="13.5703125" customWidth="1"/>
    <col min="12" max="12" width="16.8554687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5.5703125" customWidth="1"/>
    <col min="18" max="18" width="13.140625" customWidth="1"/>
    <col min="19" max="20" width="12.85546875" customWidth="1"/>
    <col min="21" max="21" width="11.140625" customWidth="1"/>
    <col min="22" max="22" width="25" customWidth="1"/>
    <col min="23" max="23" width="23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55" t="str">
        <f>'(1) Приобретение электроэнергии'!B8</f>
        <v>сентябрь 2025г.</v>
      </c>
      <c r="L8" s="5" t="s">
        <v>2</v>
      </c>
    </row>
    <row r="9" spans="2:23" ht="15.75" x14ac:dyDescent="0.25">
      <c r="B9" s="5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63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8" customHeight="1" x14ac:dyDescent="0.25">
      <c r="B18" s="28" t="s">
        <v>50</v>
      </c>
      <c r="C18" s="28" t="s">
        <v>50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50</v>
      </c>
      <c r="P18" s="28" t="s">
        <v>50</v>
      </c>
      <c r="Q18" s="28" t="s">
        <v>50</v>
      </c>
      <c r="R18" s="28" t="s">
        <v>50</v>
      </c>
      <c r="S18" s="28" t="s">
        <v>50</v>
      </c>
      <c r="T18" s="28" t="s">
        <v>50</v>
      </c>
      <c r="U18" s="28" t="s">
        <v>50</v>
      </c>
      <c r="V18" s="28" t="s">
        <v>50</v>
      </c>
      <c r="W18" s="28" t="s">
        <v>50</v>
      </c>
    </row>
    <row r="20" spans="2:23" s="52" customFormat="1" x14ac:dyDescent="0.25">
      <c r="B20" s="52" t="str">
        <f>'(1) Приобретение электроэнергии'!B21</f>
        <v>* Информация представлена при наличии документов по состоянию на 08.10.2025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4"/>
  <sheetViews>
    <sheetView zoomScale="84" zoomScaleNormal="84" workbookViewId="0">
      <selection activeCell="L28" sqref="L28"/>
    </sheetView>
  </sheetViews>
  <sheetFormatPr defaultRowHeight="15" x14ac:dyDescent="0.25"/>
  <cols>
    <col min="1" max="1" width="4" customWidth="1"/>
    <col min="2" max="2" width="11.28515625" bestFit="1" customWidth="1"/>
    <col min="3" max="3" width="12.5703125" customWidth="1"/>
    <col min="4" max="4" width="13.7109375" customWidth="1"/>
    <col min="5" max="5" width="13.5703125" customWidth="1"/>
    <col min="6" max="6" width="10.140625" customWidth="1"/>
    <col min="7" max="7" width="12.85546875" customWidth="1"/>
    <col min="8" max="8" width="13.5703125" customWidth="1"/>
    <col min="9" max="9" width="11.42578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140625" customWidth="1"/>
    <col min="17" max="17" width="17.710937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24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55" t="str">
        <f>'(1) Приобретение электроэнергии'!B8</f>
        <v>сентябрь 2025г.</v>
      </c>
      <c r="L8" s="5" t="s">
        <v>2</v>
      </c>
    </row>
    <row r="9" spans="2:23" ht="15.75" x14ac:dyDescent="0.25">
      <c r="B9" s="5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63" x14ac:dyDescent="0.25">
      <c r="B18" s="45">
        <f>'(1) Приобретение электроэнергии'!$C$18</f>
        <v>45900</v>
      </c>
      <c r="C18" s="37" t="s">
        <v>50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50</v>
      </c>
      <c r="P18" s="28" t="s">
        <v>50</v>
      </c>
      <c r="Q18" s="28" t="s">
        <v>118</v>
      </c>
      <c r="R18" s="39">
        <f>U18/T18</f>
        <v>5.56013</v>
      </c>
      <c r="S18" s="28" t="s">
        <v>117</v>
      </c>
      <c r="T18" s="39">
        <v>2</v>
      </c>
      <c r="U18" s="39">
        <f>11120.26/1000</f>
        <v>11.12026</v>
      </c>
      <c r="V18" s="28" t="s">
        <v>120</v>
      </c>
      <c r="W18" s="28" t="s">
        <v>119</v>
      </c>
    </row>
    <row r="20" spans="2:23" s="52" customFormat="1" x14ac:dyDescent="0.25">
      <c r="B20" s="52" t="str">
        <f>'(1) Приобретение электроэнергии'!B21</f>
        <v>* Информация представлена при наличии документов по состоянию на 08.10.2025</v>
      </c>
    </row>
    <row r="24" spans="2:23" x14ac:dyDescent="0.25">
      <c r="T24" s="14"/>
      <c r="U24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L25" sqref="L25"/>
    </sheetView>
  </sheetViews>
  <sheetFormatPr defaultRowHeight="15" x14ac:dyDescent="0.25"/>
  <cols>
    <col min="1" max="1" width="3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53" t="str">
        <f>'(1) Приобретение электроэнергии'!B8</f>
        <v>сентябрь 2025г.</v>
      </c>
      <c r="L8" s="5" t="s">
        <v>2</v>
      </c>
    </row>
    <row r="9" spans="2:23" ht="15.75" x14ac:dyDescent="0.25">
      <c r="B9" s="5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50</v>
      </c>
      <c r="C18" s="9" t="s">
        <v>50</v>
      </c>
      <c r="D18" s="9" t="s">
        <v>50</v>
      </c>
      <c r="E18" s="9" t="s">
        <v>50</v>
      </c>
      <c r="F18" s="9" t="s">
        <v>50</v>
      </c>
      <c r="G18" s="9" t="s">
        <v>50</v>
      </c>
      <c r="H18" s="9" t="s">
        <v>50</v>
      </c>
      <c r="I18" s="9" t="s">
        <v>50</v>
      </c>
      <c r="J18" s="9" t="s">
        <v>50</v>
      </c>
      <c r="K18" s="9" t="s">
        <v>50</v>
      </c>
      <c r="L18" s="9" t="s">
        <v>50</v>
      </c>
      <c r="M18" s="9" t="s">
        <v>50</v>
      </c>
      <c r="N18" s="9" t="s">
        <v>50</v>
      </c>
      <c r="O18" s="9" t="s">
        <v>50</v>
      </c>
      <c r="P18" s="9" t="s">
        <v>50</v>
      </c>
      <c r="Q18" s="9" t="s">
        <v>50</v>
      </c>
      <c r="R18" s="9" t="s">
        <v>50</v>
      </c>
      <c r="S18" s="9" t="s">
        <v>50</v>
      </c>
      <c r="T18" s="9" t="s">
        <v>50</v>
      </c>
      <c r="U18" s="9" t="s">
        <v>50</v>
      </c>
      <c r="V18" s="9" t="s">
        <v>50</v>
      </c>
      <c r="W18" s="9" t="s">
        <v>50</v>
      </c>
    </row>
    <row r="20" spans="2:23" s="52" customFormat="1" ht="14.25" customHeight="1" x14ac:dyDescent="0.25">
      <c r="B20" s="52" t="str">
        <f>'(1) Приобретение электроэнергии'!B21</f>
        <v>* Информация представлена при наличии документов по состоянию на 08.10.2025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1"/>
  <sheetViews>
    <sheetView zoomScale="82" zoomScaleNormal="82" workbookViewId="0">
      <selection activeCell="I24" sqref="I24"/>
    </sheetView>
  </sheetViews>
  <sheetFormatPr defaultRowHeight="15" x14ac:dyDescent="0.25"/>
  <cols>
    <col min="1" max="1" width="3.140625" customWidth="1"/>
    <col min="2" max="2" width="9.42578125" customWidth="1"/>
    <col min="3" max="3" width="12.5703125" customWidth="1"/>
    <col min="4" max="4" width="11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0.5703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9.140625" customWidth="1"/>
    <col min="17" max="17" width="24" customWidth="1"/>
    <col min="18" max="18" width="13.140625" customWidth="1"/>
    <col min="19" max="19" width="9" customWidth="1"/>
    <col min="20" max="20" width="12.85546875" customWidth="1"/>
    <col min="21" max="21" width="13.85546875" customWidth="1"/>
    <col min="22" max="22" width="31.140625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53" t="str">
        <f>'(1) Приобретение электроэнергии'!B8</f>
        <v>сентябрь 2025г.</v>
      </c>
      <c r="L8" s="5" t="s">
        <v>2</v>
      </c>
    </row>
    <row r="9" spans="2:23" ht="15.75" x14ac:dyDescent="0.25">
      <c r="B9" s="5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6.75" customHeight="1" x14ac:dyDescent="0.25">
      <c r="B18" s="9" t="s">
        <v>50</v>
      </c>
      <c r="C18" s="9" t="s">
        <v>50</v>
      </c>
      <c r="D18" s="9" t="s">
        <v>50</v>
      </c>
      <c r="E18" s="9" t="s">
        <v>50</v>
      </c>
      <c r="F18" s="9" t="s">
        <v>50</v>
      </c>
      <c r="G18" s="9" t="s">
        <v>50</v>
      </c>
      <c r="H18" s="9" t="s">
        <v>50</v>
      </c>
      <c r="I18" s="9" t="s">
        <v>50</v>
      </c>
      <c r="J18" s="9" t="s">
        <v>50</v>
      </c>
      <c r="K18" s="9" t="s">
        <v>50</v>
      </c>
      <c r="L18" s="9" t="s">
        <v>50</v>
      </c>
      <c r="M18" s="9" t="s">
        <v>50</v>
      </c>
      <c r="N18" s="9" t="s">
        <v>50</v>
      </c>
      <c r="O18" s="9" t="s">
        <v>50</v>
      </c>
      <c r="P18" s="9" t="s">
        <v>50</v>
      </c>
      <c r="Q18" s="9" t="s">
        <v>50</v>
      </c>
      <c r="R18" s="9" t="s">
        <v>50</v>
      </c>
      <c r="S18" s="9" t="s">
        <v>50</v>
      </c>
      <c r="T18" s="9" t="s">
        <v>50</v>
      </c>
      <c r="U18" s="9" t="s">
        <v>50</v>
      </c>
      <c r="V18" s="9" t="s">
        <v>50</v>
      </c>
      <c r="W18" s="9" t="s">
        <v>50</v>
      </c>
    </row>
    <row r="21" spans="2:23" s="52" customFormat="1" x14ac:dyDescent="0.25">
      <c r="B21" s="52" t="str">
        <f>'(1) Приобретение электроэнергии'!B21</f>
        <v>* Информация представлена при наличии документов по состоянию на 08.10.2025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30"/>
  <sheetViews>
    <sheetView zoomScale="84" zoomScaleNormal="84" workbookViewId="0">
      <selection activeCell="L29" sqref="L29"/>
    </sheetView>
  </sheetViews>
  <sheetFormatPr defaultRowHeight="15" x14ac:dyDescent="0.25"/>
  <cols>
    <col min="1" max="1" width="3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53" t="str">
        <f>'(1) Приобретение электроэнергии'!B8</f>
        <v>сентябрь 2025г.</v>
      </c>
      <c r="L8" s="5" t="s">
        <v>2</v>
      </c>
    </row>
    <row r="9" spans="2:23" ht="15.75" x14ac:dyDescent="0.25">
      <c r="B9" s="5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50</v>
      </c>
      <c r="C18" s="9" t="s">
        <v>50</v>
      </c>
      <c r="D18" s="9" t="s">
        <v>50</v>
      </c>
      <c r="E18" s="9" t="s">
        <v>50</v>
      </c>
      <c r="F18" s="9" t="s">
        <v>50</v>
      </c>
      <c r="G18" s="9" t="s">
        <v>50</v>
      </c>
      <c r="H18" s="9" t="s">
        <v>50</v>
      </c>
      <c r="I18" s="9" t="s">
        <v>50</v>
      </c>
      <c r="J18" s="9" t="s">
        <v>50</v>
      </c>
      <c r="K18" s="9" t="s">
        <v>50</v>
      </c>
      <c r="L18" s="9" t="s">
        <v>50</v>
      </c>
      <c r="M18" s="9" t="s">
        <v>50</v>
      </c>
      <c r="N18" s="9" t="s">
        <v>50</v>
      </c>
      <c r="O18" s="9" t="s">
        <v>50</v>
      </c>
      <c r="P18" s="9" t="s">
        <v>50</v>
      </c>
      <c r="Q18" s="9" t="s">
        <v>50</v>
      </c>
      <c r="R18" s="9" t="s">
        <v>50</v>
      </c>
      <c r="S18" s="9" t="s">
        <v>50</v>
      </c>
      <c r="T18" s="9" t="s">
        <v>50</v>
      </c>
      <c r="U18" s="9" t="s">
        <v>50</v>
      </c>
      <c r="V18" s="9" t="s">
        <v>50</v>
      </c>
      <c r="W18" s="9" t="s">
        <v>50</v>
      </c>
    </row>
    <row r="20" spans="2:23" s="52" customFormat="1" x14ac:dyDescent="0.25">
      <c r="B20" s="52" t="str">
        <f>'(1) Приобретение электроэнергии'!B21</f>
        <v>* Информация представлена при наличии документов по состоянию на 08.10.2025</v>
      </c>
    </row>
    <row r="30" spans="2:23" x14ac:dyDescent="0.25">
      <c r="V30" t="s">
        <v>113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0"/>
  <sheetViews>
    <sheetView zoomScale="84" zoomScaleNormal="84" workbookViewId="0">
      <selection activeCell="O24" sqref="O24"/>
    </sheetView>
  </sheetViews>
  <sheetFormatPr defaultRowHeight="15" x14ac:dyDescent="0.25"/>
  <cols>
    <col min="1" max="1" width="4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3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8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53" t="str">
        <f>'(1) Приобретение электроэнергии'!B8</f>
        <v>сентябрь 2025г.</v>
      </c>
      <c r="L8" s="5" t="s">
        <v>2</v>
      </c>
    </row>
    <row r="9" spans="2:23" ht="15.75" x14ac:dyDescent="0.25">
      <c r="B9" s="5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7.5" customHeight="1" x14ac:dyDescent="0.25">
      <c r="B18" s="9" t="s">
        <v>50</v>
      </c>
      <c r="C18" s="9" t="s">
        <v>50</v>
      </c>
      <c r="D18" s="9" t="s">
        <v>50</v>
      </c>
      <c r="E18" s="9" t="s">
        <v>50</v>
      </c>
      <c r="F18" s="9" t="s">
        <v>50</v>
      </c>
      <c r="G18" s="9" t="s">
        <v>50</v>
      </c>
      <c r="H18" s="9" t="s">
        <v>50</v>
      </c>
      <c r="I18" s="9" t="s">
        <v>50</v>
      </c>
      <c r="J18" s="9" t="s">
        <v>50</v>
      </c>
      <c r="K18" s="9" t="s">
        <v>50</v>
      </c>
      <c r="L18" s="9" t="s">
        <v>50</v>
      </c>
      <c r="M18" s="9" t="s">
        <v>50</v>
      </c>
      <c r="N18" s="9" t="s">
        <v>50</v>
      </c>
      <c r="O18" s="9" t="s">
        <v>50</v>
      </c>
      <c r="P18" s="9" t="s">
        <v>50</v>
      </c>
      <c r="Q18" s="9" t="s">
        <v>50</v>
      </c>
      <c r="R18" s="9" t="s">
        <v>50</v>
      </c>
      <c r="S18" s="9" t="s">
        <v>50</v>
      </c>
      <c r="T18" s="9" t="s">
        <v>50</v>
      </c>
      <c r="U18" s="9" t="s">
        <v>50</v>
      </c>
      <c r="V18" s="9" t="s">
        <v>50</v>
      </c>
      <c r="W18" s="9" t="s">
        <v>50</v>
      </c>
    </row>
    <row r="20" spans="2:23" s="52" customFormat="1" x14ac:dyDescent="0.25">
      <c r="B20" s="52" t="str">
        <f>'(1) Приобретение электроэнергии'!B21</f>
        <v>* Информация представлена при наличии документов по состоянию на 08.10.2025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Z65"/>
  <sheetViews>
    <sheetView topLeftCell="A2" zoomScale="70" zoomScaleNormal="70" workbookViewId="0">
      <pane xSplit="3" ySplit="16" topLeftCell="D46" activePane="bottomRight" state="frozen"/>
      <selection activeCell="A2" sqref="A2"/>
      <selection pane="topRight" activeCell="D2" sqref="D2"/>
      <selection pane="bottomLeft" activeCell="A18" sqref="A18"/>
      <selection pane="bottomRight" activeCell="U64" sqref="U64"/>
    </sheetView>
  </sheetViews>
  <sheetFormatPr defaultRowHeight="15" x14ac:dyDescent="0.25"/>
  <cols>
    <col min="1" max="1" width="4" customWidth="1"/>
    <col min="2" max="2" width="8.42578125" customWidth="1"/>
    <col min="3" max="3" width="12.5703125" customWidth="1"/>
    <col min="4" max="4" width="11.42578125" customWidth="1"/>
    <col min="5" max="5" width="14.28515625" customWidth="1"/>
    <col min="6" max="6" width="10.7109375" customWidth="1"/>
    <col min="7" max="8" width="14.28515625" customWidth="1"/>
    <col min="9" max="9" width="11" customWidth="1"/>
    <col min="10" max="11" width="14.28515625" customWidth="1"/>
    <col min="12" max="12" width="16.140625" customWidth="1"/>
    <col min="13" max="13" width="15.42578125" customWidth="1"/>
    <col min="14" max="14" width="15.5703125" customWidth="1"/>
    <col min="15" max="15" width="17.140625" customWidth="1"/>
    <col min="16" max="16" width="9" customWidth="1"/>
    <col min="17" max="17" width="44.85546875" customWidth="1"/>
    <col min="18" max="18" width="12.28515625" customWidth="1"/>
    <col min="19" max="19" width="12" customWidth="1"/>
    <col min="20" max="20" width="10" customWidth="1"/>
    <col min="21" max="21" width="13.85546875" customWidth="1"/>
    <col min="22" max="22" width="36.140625" customWidth="1"/>
    <col min="23" max="23" width="30.71093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M4" s="15"/>
      <c r="N4" s="15"/>
      <c r="O4" s="29"/>
      <c r="W4" s="1" t="s">
        <v>89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53" t="str">
        <f>'(1) Приобретение электроэнергии'!B8</f>
        <v>сентябрь 2025г.</v>
      </c>
      <c r="L8" s="5" t="s">
        <v>2</v>
      </c>
    </row>
    <row r="9" spans="2:23" ht="15.75" x14ac:dyDescent="0.25">
      <c r="B9" s="54" t="s">
        <v>41</v>
      </c>
      <c r="L9" s="5" t="s">
        <v>48</v>
      </c>
      <c r="T9" s="19"/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63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6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6" s="17" customFormat="1" ht="30" customHeight="1" x14ac:dyDescent="0.25">
      <c r="B18" s="28">
        <v>1</v>
      </c>
      <c r="C18" s="46">
        <f>'(1) Приобретение электроэнергии'!$C$18</f>
        <v>45900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51</v>
      </c>
      <c r="P18" s="28" t="s">
        <v>50</v>
      </c>
      <c r="Q18" s="40" t="s">
        <v>68</v>
      </c>
      <c r="R18" s="59">
        <f>U18/T18</f>
        <v>1.1171556818181818</v>
      </c>
      <c r="S18" s="28" t="s">
        <v>67</v>
      </c>
      <c r="T18" s="28">
        <v>17.600000000000001</v>
      </c>
      <c r="U18" s="59">
        <v>19.661940000000001</v>
      </c>
      <c r="V18" s="40" t="s">
        <v>66</v>
      </c>
      <c r="W18" s="40" t="s">
        <v>138</v>
      </c>
      <c r="Y18" s="41"/>
      <c r="Z18" s="41"/>
    </row>
    <row r="19" spans="2:26" s="17" customFormat="1" ht="30" customHeight="1" x14ac:dyDescent="0.25">
      <c r="B19" s="28">
        <f>B18+1</f>
        <v>2</v>
      </c>
      <c r="C19" s="46">
        <f>'(1) Приобретение электроэнергии'!$C$18</f>
        <v>45900</v>
      </c>
      <c r="D19" s="28" t="s">
        <v>50</v>
      </c>
      <c r="E19" s="28" t="s">
        <v>50</v>
      </c>
      <c r="F19" s="28" t="s">
        <v>50</v>
      </c>
      <c r="G19" s="28" t="s">
        <v>50</v>
      </c>
      <c r="H19" s="28" t="s">
        <v>50</v>
      </c>
      <c r="I19" s="28" t="s">
        <v>50</v>
      </c>
      <c r="J19" s="28" t="s">
        <v>50</v>
      </c>
      <c r="K19" s="28" t="s">
        <v>50</v>
      </c>
      <c r="L19" s="28" t="s">
        <v>50</v>
      </c>
      <c r="M19" s="28" t="s">
        <v>50</v>
      </c>
      <c r="N19" s="28" t="s">
        <v>50</v>
      </c>
      <c r="O19" s="28" t="s">
        <v>51</v>
      </c>
      <c r="P19" s="28" t="s">
        <v>50</v>
      </c>
      <c r="Q19" s="40" t="s">
        <v>65</v>
      </c>
      <c r="R19" s="59">
        <f t="shared" ref="R19:R45" si="0">U19/T19</f>
        <v>10</v>
      </c>
      <c r="S19" s="28" t="s">
        <v>52</v>
      </c>
      <c r="T19" s="28">
        <v>1</v>
      </c>
      <c r="U19" s="59">
        <v>10</v>
      </c>
      <c r="V19" s="40" t="s">
        <v>64</v>
      </c>
      <c r="W19" s="40" t="s">
        <v>139</v>
      </c>
      <c r="Y19" s="41"/>
      <c r="Z19" s="41"/>
    </row>
    <row r="20" spans="2:26" s="17" customFormat="1" ht="30" customHeight="1" x14ac:dyDescent="0.25">
      <c r="B20" s="28">
        <f t="shared" ref="B20:B51" si="1">B19+1</f>
        <v>3</v>
      </c>
      <c r="C20" s="46">
        <f>'(1) Приобретение электроэнергии'!$C$18</f>
        <v>45900</v>
      </c>
      <c r="D20" s="28" t="s">
        <v>50</v>
      </c>
      <c r="E20" s="28" t="s">
        <v>50</v>
      </c>
      <c r="F20" s="28" t="s">
        <v>50</v>
      </c>
      <c r="G20" s="28" t="s">
        <v>50</v>
      </c>
      <c r="H20" s="28" t="s">
        <v>50</v>
      </c>
      <c r="I20" s="28" t="s">
        <v>50</v>
      </c>
      <c r="J20" s="28" t="s">
        <v>50</v>
      </c>
      <c r="K20" s="28" t="s">
        <v>50</v>
      </c>
      <c r="L20" s="28" t="s">
        <v>50</v>
      </c>
      <c r="M20" s="28" t="s">
        <v>50</v>
      </c>
      <c r="N20" s="28" t="s">
        <v>50</v>
      </c>
      <c r="O20" s="28" t="s">
        <v>51</v>
      </c>
      <c r="P20" s="28" t="s">
        <v>50</v>
      </c>
      <c r="Q20" s="40" t="s">
        <v>92</v>
      </c>
      <c r="R20" s="59">
        <f t="shared" si="0"/>
        <v>5.5</v>
      </c>
      <c r="S20" s="28" t="s">
        <v>49</v>
      </c>
      <c r="T20" s="28">
        <v>4</v>
      </c>
      <c r="U20" s="59">
        <v>22</v>
      </c>
      <c r="V20" s="40" t="s">
        <v>97</v>
      </c>
      <c r="W20" s="40" t="s">
        <v>140</v>
      </c>
      <c r="Y20" s="41"/>
      <c r="Z20" s="41"/>
    </row>
    <row r="21" spans="2:26" s="17" customFormat="1" ht="32.25" customHeight="1" x14ac:dyDescent="0.25">
      <c r="B21" s="28">
        <f t="shared" si="1"/>
        <v>4</v>
      </c>
      <c r="C21" s="46">
        <f>'(1) Приобретение электроэнергии'!$C$18</f>
        <v>45900</v>
      </c>
      <c r="D21" s="28" t="s">
        <v>50</v>
      </c>
      <c r="E21" s="28" t="s">
        <v>50</v>
      </c>
      <c r="F21" s="28" t="s">
        <v>50</v>
      </c>
      <c r="G21" s="28" t="s">
        <v>50</v>
      </c>
      <c r="H21" s="28" t="s">
        <v>50</v>
      </c>
      <c r="I21" s="28" t="s">
        <v>50</v>
      </c>
      <c r="J21" s="28" t="s">
        <v>50</v>
      </c>
      <c r="K21" s="28" t="s">
        <v>50</v>
      </c>
      <c r="L21" s="28" t="s">
        <v>50</v>
      </c>
      <c r="M21" s="28" t="s">
        <v>50</v>
      </c>
      <c r="N21" s="28" t="s">
        <v>50</v>
      </c>
      <c r="O21" s="28" t="s">
        <v>51</v>
      </c>
      <c r="P21" s="28" t="s">
        <v>50</v>
      </c>
      <c r="Q21" s="60" t="s">
        <v>56</v>
      </c>
      <c r="R21" s="38">
        <f t="shared" ref="R21" si="2">U21/T21</f>
        <v>3.1680000000000001</v>
      </c>
      <c r="S21" s="28" t="s">
        <v>52</v>
      </c>
      <c r="T21" s="48">
        <v>1</v>
      </c>
      <c r="U21" s="39">
        <v>3.1680000000000001</v>
      </c>
      <c r="V21" s="50" t="s">
        <v>99</v>
      </c>
      <c r="W21" s="50" t="s">
        <v>141</v>
      </c>
      <c r="Y21" s="41"/>
      <c r="Z21" s="41"/>
    </row>
    <row r="22" spans="2:26" s="17" customFormat="1" ht="40.5" customHeight="1" x14ac:dyDescent="0.25">
      <c r="B22" s="28">
        <f t="shared" si="1"/>
        <v>5</v>
      </c>
      <c r="C22" s="46">
        <f>'(1) Приобретение электроэнергии'!$C$18</f>
        <v>45900</v>
      </c>
      <c r="D22" s="28" t="s">
        <v>50</v>
      </c>
      <c r="E22" s="28" t="s">
        <v>50</v>
      </c>
      <c r="F22" s="28" t="s">
        <v>50</v>
      </c>
      <c r="G22" s="28" t="s">
        <v>50</v>
      </c>
      <c r="H22" s="28" t="s">
        <v>50</v>
      </c>
      <c r="I22" s="28" t="s">
        <v>50</v>
      </c>
      <c r="J22" s="28" t="s">
        <v>50</v>
      </c>
      <c r="K22" s="28" t="s">
        <v>50</v>
      </c>
      <c r="L22" s="28" t="s">
        <v>50</v>
      </c>
      <c r="M22" s="28" t="s">
        <v>50</v>
      </c>
      <c r="N22" s="28" t="s">
        <v>50</v>
      </c>
      <c r="O22" s="28" t="s">
        <v>51</v>
      </c>
      <c r="P22" s="28" t="s">
        <v>50</v>
      </c>
      <c r="Q22" s="40" t="s">
        <v>94</v>
      </c>
      <c r="R22" s="38">
        <f t="shared" ref="R22" si="3">U22/T22</f>
        <v>62</v>
      </c>
      <c r="S22" s="28" t="s">
        <v>103</v>
      </c>
      <c r="T22" s="48">
        <v>1</v>
      </c>
      <c r="U22" s="39">
        <v>62</v>
      </c>
      <c r="V22" s="50" t="s">
        <v>93</v>
      </c>
      <c r="W22" s="50" t="s">
        <v>142</v>
      </c>
      <c r="Y22" s="41"/>
      <c r="Z22" s="41"/>
    </row>
    <row r="23" spans="2:26" s="17" customFormat="1" ht="32.25" customHeight="1" x14ac:dyDescent="0.25">
      <c r="B23" s="28">
        <f t="shared" si="1"/>
        <v>6</v>
      </c>
      <c r="C23" s="46">
        <f>'(1) Приобретение электроэнергии'!$C$18</f>
        <v>45900</v>
      </c>
      <c r="D23" s="28" t="s">
        <v>50</v>
      </c>
      <c r="E23" s="28" t="s">
        <v>50</v>
      </c>
      <c r="F23" s="28" t="s">
        <v>50</v>
      </c>
      <c r="G23" s="28" t="s">
        <v>50</v>
      </c>
      <c r="H23" s="28" t="s">
        <v>50</v>
      </c>
      <c r="I23" s="28" t="s">
        <v>50</v>
      </c>
      <c r="J23" s="28" t="s">
        <v>50</v>
      </c>
      <c r="K23" s="28" t="s">
        <v>50</v>
      </c>
      <c r="L23" s="28" t="s">
        <v>50</v>
      </c>
      <c r="M23" s="28" t="s">
        <v>50</v>
      </c>
      <c r="N23" s="28" t="s">
        <v>50</v>
      </c>
      <c r="O23" s="28" t="s">
        <v>51</v>
      </c>
      <c r="P23" s="28" t="s">
        <v>50</v>
      </c>
      <c r="Q23" s="40" t="s">
        <v>104</v>
      </c>
      <c r="R23" s="38">
        <f t="shared" si="0"/>
        <v>0.5</v>
      </c>
      <c r="S23" s="28" t="s">
        <v>49</v>
      </c>
      <c r="T23" s="48">
        <v>23</v>
      </c>
      <c r="U23" s="49">
        <v>11.5</v>
      </c>
      <c r="V23" s="50" t="s">
        <v>69</v>
      </c>
      <c r="W23" s="50" t="s">
        <v>143</v>
      </c>
      <c r="Y23" s="41"/>
      <c r="Z23" s="41"/>
    </row>
    <row r="24" spans="2:26" s="17" customFormat="1" ht="32.25" customHeight="1" x14ac:dyDescent="0.25">
      <c r="B24" s="28">
        <f t="shared" si="1"/>
        <v>7</v>
      </c>
      <c r="C24" s="46">
        <f>'(1) Приобретение электроэнергии'!$C$18</f>
        <v>45900</v>
      </c>
      <c r="D24" s="28" t="s">
        <v>50</v>
      </c>
      <c r="E24" s="28" t="s">
        <v>50</v>
      </c>
      <c r="F24" s="28" t="s">
        <v>50</v>
      </c>
      <c r="G24" s="28" t="s">
        <v>50</v>
      </c>
      <c r="H24" s="28" t="s">
        <v>50</v>
      </c>
      <c r="I24" s="28" t="s">
        <v>50</v>
      </c>
      <c r="J24" s="28" t="s">
        <v>50</v>
      </c>
      <c r="K24" s="28" t="s">
        <v>50</v>
      </c>
      <c r="L24" s="28" t="s">
        <v>50</v>
      </c>
      <c r="M24" s="28" t="s">
        <v>50</v>
      </c>
      <c r="N24" s="28" t="s">
        <v>50</v>
      </c>
      <c r="O24" s="28" t="s">
        <v>51</v>
      </c>
      <c r="P24" s="28" t="s">
        <v>50</v>
      </c>
      <c r="Q24" s="40" t="s">
        <v>164</v>
      </c>
      <c r="R24" s="38">
        <f t="shared" si="0"/>
        <v>7.126666666666666</v>
      </c>
      <c r="S24" s="28" t="s">
        <v>49</v>
      </c>
      <c r="T24" s="48">
        <v>3</v>
      </c>
      <c r="U24" s="49">
        <v>21.38</v>
      </c>
      <c r="V24" s="50" t="s">
        <v>162</v>
      </c>
      <c r="W24" s="50" t="s">
        <v>163</v>
      </c>
      <c r="Y24" s="41"/>
      <c r="Z24" s="41"/>
    </row>
    <row r="25" spans="2:26" s="18" customFormat="1" ht="22.5" customHeight="1" x14ac:dyDescent="0.25">
      <c r="B25" s="28">
        <f t="shared" si="1"/>
        <v>8</v>
      </c>
      <c r="C25" s="46">
        <f>'(1) Приобретение электроэнергии'!$C$18</f>
        <v>45900</v>
      </c>
      <c r="D25" s="28" t="s">
        <v>50</v>
      </c>
      <c r="E25" s="28" t="s">
        <v>50</v>
      </c>
      <c r="F25" s="28" t="s">
        <v>50</v>
      </c>
      <c r="G25" s="28" t="s">
        <v>50</v>
      </c>
      <c r="H25" s="28" t="s">
        <v>50</v>
      </c>
      <c r="I25" s="28" t="s">
        <v>50</v>
      </c>
      <c r="J25" s="28" t="s">
        <v>50</v>
      </c>
      <c r="K25" s="28" t="s">
        <v>50</v>
      </c>
      <c r="L25" s="28" t="s">
        <v>50</v>
      </c>
      <c r="M25" s="28" t="s">
        <v>50</v>
      </c>
      <c r="N25" s="28" t="s">
        <v>50</v>
      </c>
      <c r="O25" s="28" t="s">
        <v>51</v>
      </c>
      <c r="P25" s="28" t="s">
        <v>50</v>
      </c>
      <c r="Q25" s="60" t="s">
        <v>56</v>
      </c>
      <c r="R25" s="51">
        <f t="shared" ref="R25" si="4">U25/T25</f>
        <v>4.5</v>
      </c>
      <c r="S25" s="28" t="s">
        <v>52</v>
      </c>
      <c r="T25" s="42">
        <v>1</v>
      </c>
      <c r="U25" s="61">
        <v>4.5</v>
      </c>
      <c r="V25" s="62" t="s">
        <v>80</v>
      </c>
      <c r="W25" s="62" t="s">
        <v>144</v>
      </c>
      <c r="Y25" s="41"/>
      <c r="Z25" s="41"/>
    </row>
    <row r="26" spans="2:26" s="17" customFormat="1" ht="34.5" customHeight="1" x14ac:dyDescent="0.25">
      <c r="B26" s="28">
        <f t="shared" si="1"/>
        <v>9</v>
      </c>
      <c r="C26" s="46">
        <f>'(1) Приобретение электроэнергии'!$C$18</f>
        <v>45900</v>
      </c>
      <c r="D26" s="28" t="s">
        <v>50</v>
      </c>
      <c r="E26" s="28" t="s">
        <v>50</v>
      </c>
      <c r="F26" s="28" t="s">
        <v>50</v>
      </c>
      <c r="G26" s="28" t="s">
        <v>50</v>
      </c>
      <c r="H26" s="28" t="s">
        <v>50</v>
      </c>
      <c r="I26" s="28" t="s">
        <v>50</v>
      </c>
      <c r="J26" s="28" t="s">
        <v>50</v>
      </c>
      <c r="K26" s="28" t="s">
        <v>50</v>
      </c>
      <c r="L26" s="28" t="s">
        <v>50</v>
      </c>
      <c r="M26" s="28" t="s">
        <v>50</v>
      </c>
      <c r="N26" s="28" t="s">
        <v>50</v>
      </c>
      <c r="O26" s="28" t="s">
        <v>51</v>
      </c>
      <c r="P26" s="28" t="s">
        <v>50</v>
      </c>
      <c r="Q26" s="60" t="s">
        <v>56</v>
      </c>
      <c r="R26" s="51">
        <f t="shared" si="0"/>
        <v>7.0209999999999999</v>
      </c>
      <c r="S26" s="28" t="s">
        <v>52</v>
      </c>
      <c r="T26" s="42">
        <v>1</v>
      </c>
      <c r="U26" s="51">
        <v>7.0209999999999999</v>
      </c>
      <c r="V26" s="40" t="s">
        <v>145</v>
      </c>
      <c r="W26" s="62" t="s">
        <v>146</v>
      </c>
      <c r="Y26" s="41"/>
      <c r="Z26" s="41"/>
    </row>
    <row r="27" spans="2:26" s="17" customFormat="1" ht="32.25" customHeight="1" x14ac:dyDescent="0.25">
      <c r="B27" s="28">
        <f t="shared" si="1"/>
        <v>10</v>
      </c>
      <c r="C27" s="46">
        <f>'(1) Приобретение электроэнергии'!$C$18</f>
        <v>45900</v>
      </c>
      <c r="D27" s="28" t="s">
        <v>50</v>
      </c>
      <c r="E27" s="28" t="s">
        <v>50</v>
      </c>
      <c r="F27" s="28" t="s">
        <v>50</v>
      </c>
      <c r="G27" s="28" t="s">
        <v>50</v>
      </c>
      <c r="H27" s="28" t="s">
        <v>50</v>
      </c>
      <c r="I27" s="28" t="s">
        <v>50</v>
      </c>
      <c r="J27" s="28" t="s">
        <v>50</v>
      </c>
      <c r="K27" s="28" t="s">
        <v>50</v>
      </c>
      <c r="L27" s="28" t="s">
        <v>50</v>
      </c>
      <c r="M27" s="28" t="s">
        <v>50</v>
      </c>
      <c r="N27" s="28" t="s">
        <v>50</v>
      </c>
      <c r="O27" s="28" t="s">
        <v>51</v>
      </c>
      <c r="P27" s="28" t="s">
        <v>50</v>
      </c>
      <c r="Q27" s="40" t="s">
        <v>90</v>
      </c>
      <c r="R27" s="38">
        <f>U27/T27</f>
        <v>1.2887087500000001</v>
      </c>
      <c r="S27" s="28" t="s">
        <v>49</v>
      </c>
      <c r="T27" s="48">
        <v>16</v>
      </c>
      <c r="U27" s="39">
        <v>20.619340000000001</v>
      </c>
      <c r="V27" s="50" t="s">
        <v>82</v>
      </c>
      <c r="W27" s="40" t="s">
        <v>147</v>
      </c>
      <c r="Y27" s="41"/>
      <c r="Z27" s="41"/>
    </row>
    <row r="28" spans="2:26" s="17" customFormat="1" ht="35.25" customHeight="1" x14ac:dyDescent="0.25">
      <c r="B28" s="28">
        <f t="shared" si="1"/>
        <v>11</v>
      </c>
      <c r="C28" s="46">
        <f>'(1) Приобретение электроэнергии'!$C$18</f>
        <v>45900</v>
      </c>
      <c r="D28" s="28" t="s">
        <v>50</v>
      </c>
      <c r="E28" s="28" t="s">
        <v>50</v>
      </c>
      <c r="F28" s="28" t="s">
        <v>50</v>
      </c>
      <c r="G28" s="28" t="s">
        <v>50</v>
      </c>
      <c r="H28" s="28" t="s">
        <v>50</v>
      </c>
      <c r="I28" s="28" t="s">
        <v>50</v>
      </c>
      <c r="J28" s="28" t="s">
        <v>50</v>
      </c>
      <c r="K28" s="28" t="s">
        <v>50</v>
      </c>
      <c r="L28" s="28" t="s">
        <v>50</v>
      </c>
      <c r="M28" s="28" t="s">
        <v>50</v>
      </c>
      <c r="N28" s="28" t="s">
        <v>50</v>
      </c>
      <c r="O28" s="28" t="s">
        <v>51</v>
      </c>
      <c r="P28" s="28" t="s">
        <v>50</v>
      </c>
      <c r="Q28" s="43" t="s">
        <v>84</v>
      </c>
      <c r="R28" s="51">
        <f t="shared" si="0"/>
        <v>0.3178224682534122</v>
      </c>
      <c r="S28" s="42" t="s">
        <v>85</v>
      </c>
      <c r="T28" s="61">
        <v>128.43899999999999</v>
      </c>
      <c r="U28" s="61">
        <v>40.820800000000006</v>
      </c>
      <c r="V28" s="62" t="s">
        <v>86</v>
      </c>
      <c r="W28" s="62" t="s">
        <v>148</v>
      </c>
      <c r="Y28" s="41"/>
      <c r="Z28" s="41"/>
    </row>
    <row r="29" spans="2:26" s="17" customFormat="1" ht="48.75" customHeight="1" x14ac:dyDescent="0.25">
      <c r="B29" s="28">
        <f t="shared" si="1"/>
        <v>12</v>
      </c>
      <c r="C29" s="46">
        <f>'(1) Приобретение электроэнергии'!$C$18</f>
        <v>45900</v>
      </c>
      <c r="D29" s="28" t="s">
        <v>50</v>
      </c>
      <c r="E29" s="28" t="s">
        <v>50</v>
      </c>
      <c r="F29" s="28" t="s">
        <v>50</v>
      </c>
      <c r="G29" s="28" t="s">
        <v>50</v>
      </c>
      <c r="H29" s="28" t="s">
        <v>50</v>
      </c>
      <c r="I29" s="28" t="s">
        <v>50</v>
      </c>
      <c r="J29" s="28" t="s">
        <v>50</v>
      </c>
      <c r="K29" s="28" t="s">
        <v>50</v>
      </c>
      <c r="L29" s="28" t="s">
        <v>50</v>
      </c>
      <c r="M29" s="28" t="s">
        <v>50</v>
      </c>
      <c r="N29" s="28" t="s">
        <v>50</v>
      </c>
      <c r="O29" s="28" t="s">
        <v>51</v>
      </c>
      <c r="P29" s="28" t="s">
        <v>50</v>
      </c>
      <c r="Q29" s="43" t="s">
        <v>87</v>
      </c>
      <c r="R29" s="51">
        <f t="shared" si="0"/>
        <v>4.1626428571428571</v>
      </c>
      <c r="S29" s="28" t="s">
        <v>96</v>
      </c>
      <c r="T29" s="61">
        <v>0.14000000000000001</v>
      </c>
      <c r="U29" s="61">
        <v>0.58277000000000001</v>
      </c>
      <c r="V29" s="62" t="s">
        <v>88</v>
      </c>
      <c r="W29" s="60" t="s">
        <v>149</v>
      </c>
      <c r="Y29" s="41"/>
      <c r="Z29" s="41"/>
    </row>
    <row r="30" spans="2:26" s="17" customFormat="1" ht="34.5" customHeight="1" x14ac:dyDescent="0.25">
      <c r="B30" s="28">
        <f t="shared" si="1"/>
        <v>13</v>
      </c>
      <c r="C30" s="46">
        <f>'(1) Приобретение электроэнергии'!$C$18</f>
        <v>45900</v>
      </c>
      <c r="D30" s="28" t="s">
        <v>50</v>
      </c>
      <c r="E30" s="28" t="s">
        <v>50</v>
      </c>
      <c r="F30" s="28" t="s">
        <v>50</v>
      </c>
      <c r="G30" s="28" t="s">
        <v>50</v>
      </c>
      <c r="H30" s="28" t="s">
        <v>50</v>
      </c>
      <c r="I30" s="28" t="s">
        <v>50</v>
      </c>
      <c r="J30" s="28" t="s">
        <v>50</v>
      </c>
      <c r="K30" s="28" t="s">
        <v>50</v>
      </c>
      <c r="L30" s="28" t="s">
        <v>50</v>
      </c>
      <c r="M30" s="28" t="s">
        <v>50</v>
      </c>
      <c r="N30" s="28" t="s">
        <v>50</v>
      </c>
      <c r="O30" s="28" t="s">
        <v>51</v>
      </c>
      <c r="P30" s="28" t="s">
        <v>50</v>
      </c>
      <c r="Q30" s="60" t="s">
        <v>56</v>
      </c>
      <c r="R30" s="51">
        <f t="shared" si="0"/>
        <v>40.150410000000001</v>
      </c>
      <c r="S30" s="28" t="s">
        <v>52</v>
      </c>
      <c r="T30" s="42">
        <v>1</v>
      </c>
      <c r="U30" s="51">
        <v>40.150410000000001</v>
      </c>
      <c r="V30" s="40" t="s">
        <v>83</v>
      </c>
      <c r="W30" s="62" t="s">
        <v>150</v>
      </c>
      <c r="Y30" s="41"/>
      <c r="Z30" s="41"/>
    </row>
    <row r="31" spans="2:26" s="17" customFormat="1" ht="34.5" customHeight="1" x14ac:dyDescent="0.25">
      <c r="B31" s="28">
        <f t="shared" si="1"/>
        <v>14</v>
      </c>
      <c r="C31" s="46">
        <f>'(1) Приобретение электроэнергии'!$C$18</f>
        <v>45900</v>
      </c>
      <c r="D31" s="28" t="s">
        <v>50</v>
      </c>
      <c r="E31" s="28" t="s">
        <v>50</v>
      </c>
      <c r="F31" s="28" t="s">
        <v>50</v>
      </c>
      <c r="G31" s="28" t="s">
        <v>50</v>
      </c>
      <c r="H31" s="28" t="s">
        <v>50</v>
      </c>
      <c r="I31" s="28" t="s">
        <v>50</v>
      </c>
      <c r="J31" s="28" t="s">
        <v>50</v>
      </c>
      <c r="K31" s="28" t="s">
        <v>50</v>
      </c>
      <c r="L31" s="28" t="s">
        <v>50</v>
      </c>
      <c r="M31" s="28" t="s">
        <v>50</v>
      </c>
      <c r="N31" s="28" t="s">
        <v>50</v>
      </c>
      <c r="O31" s="28" t="s">
        <v>51</v>
      </c>
      <c r="P31" s="28" t="s">
        <v>50</v>
      </c>
      <c r="Q31" s="60" t="s">
        <v>56</v>
      </c>
      <c r="R31" s="51">
        <f>IFERROR(U31/T31,"-")</f>
        <v>2</v>
      </c>
      <c r="S31" s="28" t="s">
        <v>52</v>
      </c>
      <c r="T31" s="42">
        <v>1</v>
      </c>
      <c r="U31" s="51">
        <v>2</v>
      </c>
      <c r="V31" s="40" t="s">
        <v>91</v>
      </c>
      <c r="W31" s="40" t="s">
        <v>151</v>
      </c>
      <c r="Y31" s="41"/>
      <c r="Z31" s="41"/>
    </row>
    <row r="32" spans="2:26" s="17" customFormat="1" ht="34.5" customHeight="1" x14ac:dyDescent="0.25">
      <c r="B32" s="28">
        <f t="shared" si="1"/>
        <v>15</v>
      </c>
      <c r="C32" s="46">
        <f>'(1) Приобретение электроэнергии'!$C$18</f>
        <v>45900</v>
      </c>
      <c r="D32" s="28" t="s">
        <v>50</v>
      </c>
      <c r="E32" s="28" t="s">
        <v>50</v>
      </c>
      <c r="F32" s="28" t="s">
        <v>50</v>
      </c>
      <c r="G32" s="28" t="s">
        <v>50</v>
      </c>
      <c r="H32" s="28" t="s">
        <v>50</v>
      </c>
      <c r="I32" s="28" t="s">
        <v>50</v>
      </c>
      <c r="J32" s="28" t="s">
        <v>50</v>
      </c>
      <c r="K32" s="28" t="s">
        <v>50</v>
      </c>
      <c r="L32" s="28" t="s">
        <v>50</v>
      </c>
      <c r="M32" s="28" t="s">
        <v>50</v>
      </c>
      <c r="N32" s="28" t="s">
        <v>50</v>
      </c>
      <c r="O32" s="28" t="s">
        <v>51</v>
      </c>
      <c r="P32" s="28" t="s">
        <v>50</v>
      </c>
      <c r="Q32" s="60" t="s">
        <v>56</v>
      </c>
      <c r="R32" s="51">
        <f t="shared" ref="R32:R35" si="5">U32/T32</f>
        <v>3.6</v>
      </c>
      <c r="S32" s="28" t="s">
        <v>52</v>
      </c>
      <c r="T32" s="42">
        <v>1</v>
      </c>
      <c r="U32" s="51">
        <v>3.6</v>
      </c>
      <c r="V32" s="40" t="s">
        <v>81</v>
      </c>
      <c r="W32" s="62" t="s">
        <v>152</v>
      </c>
      <c r="Y32" s="41"/>
      <c r="Z32" s="41"/>
    </row>
    <row r="33" spans="2:26" s="17" customFormat="1" ht="34.5" customHeight="1" x14ac:dyDescent="0.25">
      <c r="B33" s="28">
        <f t="shared" si="1"/>
        <v>16</v>
      </c>
      <c r="C33" s="46">
        <f>'(1) Приобретение электроэнергии'!$C$18</f>
        <v>45900</v>
      </c>
      <c r="D33" s="28" t="s">
        <v>50</v>
      </c>
      <c r="E33" s="28" t="s">
        <v>50</v>
      </c>
      <c r="F33" s="28" t="s">
        <v>50</v>
      </c>
      <c r="G33" s="28" t="s">
        <v>50</v>
      </c>
      <c r="H33" s="28" t="s">
        <v>50</v>
      </c>
      <c r="I33" s="28" t="s">
        <v>50</v>
      </c>
      <c r="J33" s="28" t="s">
        <v>50</v>
      </c>
      <c r="K33" s="28" t="s">
        <v>50</v>
      </c>
      <c r="L33" s="28" t="s">
        <v>50</v>
      </c>
      <c r="M33" s="28" t="s">
        <v>50</v>
      </c>
      <c r="N33" s="28" t="s">
        <v>50</v>
      </c>
      <c r="O33" s="28" t="s">
        <v>51</v>
      </c>
      <c r="P33" s="28" t="s">
        <v>50</v>
      </c>
      <c r="Q33" s="60" t="s">
        <v>56</v>
      </c>
      <c r="R33" s="51">
        <f t="shared" si="5"/>
        <v>2</v>
      </c>
      <c r="S33" s="28" t="s">
        <v>52</v>
      </c>
      <c r="T33" s="42">
        <v>2</v>
      </c>
      <c r="U33" s="51">
        <v>4</v>
      </c>
      <c r="V33" s="40" t="s">
        <v>98</v>
      </c>
      <c r="W33" s="40" t="s">
        <v>153</v>
      </c>
      <c r="Y33" s="41"/>
      <c r="Z33" s="41"/>
    </row>
    <row r="34" spans="2:26" s="17" customFormat="1" ht="34.5" customHeight="1" x14ac:dyDescent="0.25">
      <c r="B34" s="28">
        <f t="shared" si="1"/>
        <v>17</v>
      </c>
      <c r="C34" s="46">
        <f>'(1) Приобретение электроэнергии'!$C$18</f>
        <v>45900</v>
      </c>
      <c r="D34" s="28" t="s">
        <v>50</v>
      </c>
      <c r="E34" s="28" t="s">
        <v>50</v>
      </c>
      <c r="F34" s="28" t="s">
        <v>50</v>
      </c>
      <c r="G34" s="28" t="s">
        <v>50</v>
      </c>
      <c r="H34" s="28" t="s">
        <v>50</v>
      </c>
      <c r="I34" s="28" t="s">
        <v>50</v>
      </c>
      <c r="J34" s="28" t="s">
        <v>50</v>
      </c>
      <c r="K34" s="28" t="s">
        <v>50</v>
      </c>
      <c r="L34" s="28" t="s">
        <v>50</v>
      </c>
      <c r="M34" s="28" t="s">
        <v>50</v>
      </c>
      <c r="N34" s="28" t="s">
        <v>50</v>
      </c>
      <c r="O34" s="28" t="s">
        <v>51</v>
      </c>
      <c r="P34" s="28" t="s">
        <v>50</v>
      </c>
      <c r="Q34" s="40" t="s">
        <v>102</v>
      </c>
      <c r="R34" s="51">
        <f t="shared" si="5"/>
        <v>80</v>
      </c>
      <c r="S34" s="28" t="s">
        <v>52</v>
      </c>
      <c r="T34" s="42">
        <v>1</v>
      </c>
      <c r="U34" s="51">
        <v>80</v>
      </c>
      <c r="V34" s="40" t="s">
        <v>101</v>
      </c>
      <c r="W34" s="62" t="s">
        <v>154</v>
      </c>
      <c r="Y34" s="41"/>
      <c r="Z34" s="41"/>
    </row>
    <row r="35" spans="2:26" s="17" customFormat="1" ht="48.75" customHeight="1" x14ac:dyDescent="0.25">
      <c r="B35" s="28">
        <f t="shared" si="1"/>
        <v>18</v>
      </c>
      <c r="C35" s="46">
        <f>'(1) Приобретение электроэнергии'!$C$18</f>
        <v>45900</v>
      </c>
      <c r="D35" s="28" t="s">
        <v>50</v>
      </c>
      <c r="E35" s="28" t="s">
        <v>50</v>
      </c>
      <c r="F35" s="28" t="s">
        <v>50</v>
      </c>
      <c r="G35" s="28" t="s">
        <v>50</v>
      </c>
      <c r="H35" s="28" t="s">
        <v>50</v>
      </c>
      <c r="I35" s="28" t="s">
        <v>50</v>
      </c>
      <c r="J35" s="28" t="s">
        <v>50</v>
      </c>
      <c r="K35" s="28" t="s">
        <v>50</v>
      </c>
      <c r="L35" s="28" t="s">
        <v>50</v>
      </c>
      <c r="M35" s="28" t="s">
        <v>50</v>
      </c>
      <c r="N35" s="28" t="s">
        <v>50</v>
      </c>
      <c r="O35" s="28" t="s">
        <v>51</v>
      </c>
      <c r="P35" s="28" t="s">
        <v>50</v>
      </c>
      <c r="Q35" s="43" t="s">
        <v>166</v>
      </c>
      <c r="R35" s="51">
        <f t="shared" si="5"/>
        <v>5.3375000000000004</v>
      </c>
      <c r="S35" s="28" t="s">
        <v>117</v>
      </c>
      <c r="T35" s="42">
        <v>4</v>
      </c>
      <c r="U35" s="51">
        <v>21.35</v>
      </c>
      <c r="V35" s="40" t="s">
        <v>165</v>
      </c>
      <c r="W35" s="40" t="s">
        <v>167</v>
      </c>
      <c r="Y35" s="41"/>
      <c r="Z35" s="41"/>
    </row>
    <row r="36" spans="2:26" s="17" customFormat="1" ht="34.5" customHeight="1" x14ac:dyDescent="0.25">
      <c r="B36" s="28">
        <f t="shared" si="1"/>
        <v>19</v>
      </c>
      <c r="C36" s="46">
        <f>'(1) Приобретение электроэнергии'!$C$18</f>
        <v>45900</v>
      </c>
      <c r="D36" s="28" t="s">
        <v>50</v>
      </c>
      <c r="E36" s="28" t="s">
        <v>50</v>
      </c>
      <c r="F36" s="28" t="s">
        <v>50</v>
      </c>
      <c r="G36" s="28" t="s">
        <v>50</v>
      </c>
      <c r="H36" s="28" t="s">
        <v>50</v>
      </c>
      <c r="I36" s="28" t="s">
        <v>50</v>
      </c>
      <c r="J36" s="28" t="s">
        <v>50</v>
      </c>
      <c r="K36" s="28" t="s">
        <v>50</v>
      </c>
      <c r="L36" s="28" t="s">
        <v>50</v>
      </c>
      <c r="M36" s="28" t="s">
        <v>50</v>
      </c>
      <c r="N36" s="28" t="s">
        <v>50</v>
      </c>
      <c r="O36" s="28" t="s">
        <v>51</v>
      </c>
      <c r="P36" s="28" t="s">
        <v>50</v>
      </c>
      <c r="Q36" s="43" t="s">
        <v>170</v>
      </c>
      <c r="R36" s="51">
        <v>80</v>
      </c>
      <c r="S36" s="28" t="s">
        <v>52</v>
      </c>
      <c r="T36" s="42">
        <v>1</v>
      </c>
      <c r="U36" s="51">
        <v>0.39</v>
      </c>
      <c r="V36" s="40" t="s">
        <v>168</v>
      </c>
      <c r="W36" s="40" t="s">
        <v>169</v>
      </c>
      <c r="Y36" s="41"/>
      <c r="Z36" s="41"/>
    </row>
    <row r="37" spans="2:26" s="17" customFormat="1" ht="15.75" x14ac:dyDescent="0.25">
      <c r="B37" s="28">
        <f t="shared" si="1"/>
        <v>20</v>
      </c>
      <c r="C37" s="46">
        <f>'(1) Приобретение электроэнергии'!$C$18</f>
        <v>45900</v>
      </c>
      <c r="D37" s="28" t="s">
        <v>50</v>
      </c>
      <c r="E37" s="28" t="s">
        <v>50</v>
      </c>
      <c r="F37" s="28" t="s">
        <v>50</v>
      </c>
      <c r="G37" s="28" t="s">
        <v>50</v>
      </c>
      <c r="H37" s="28" t="s">
        <v>50</v>
      </c>
      <c r="I37" s="28" t="s">
        <v>50</v>
      </c>
      <c r="J37" s="28" t="s">
        <v>50</v>
      </c>
      <c r="K37" s="28" t="s">
        <v>50</v>
      </c>
      <c r="L37" s="28" t="s">
        <v>50</v>
      </c>
      <c r="M37" s="28" t="s">
        <v>50</v>
      </c>
      <c r="N37" s="28" t="s">
        <v>50</v>
      </c>
      <c r="O37" s="28" t="s">
        <v>51</v>
      </c>
      <c r="P37" s="28" t="s">
        <v>50</v>
      </c>
      <c r="Q37" s="40" t="s">
        <v>172</v>
      </c>
      <c r="R37" s="51">
        <f t="shared" ref="R37" si="6">U37/T37</f>
        <v>9.6</v>
      </c>
      <c r="S37" s="28" t="s">
        <v>117</v>
      </c>
      <c r="T37" s="42">
        <v>1</v>
      </c>
      <c r="U37" s="51">
        <v>9.6</v>
      </c>
      <c r="V37" s="60" t="s">
        <v>171</v>
      </c>
      <c r="W37" s="43" t="s">
        <v>173</v>
      </c>
      <c r="Y37" s="41"/>
      <c r="Z37" s="41"/>
    </row>
    <row r="38" spans="2:26" s="17" customFormat="1" ht="15.75" x14ac:dyDescent="0.25">
      <c r="B38" s="28">
        <f t="shared" si="1"/>
        <v>21</v>
      </c>
      <c r="C38" s="46">
        <f>'(1) Приобретение электроэнергии'!$C$18</f>
        <v>45900</v>
      </c>
      <c r="D38" s="28" t="s">
        <v>50</v>
      </c>
      <c r="E38" s="28" t="s">
        <v>50</v>
      </c>
      <c r="F38" s="28" t="s">
        <v>50</v>
      </c>
      <c r="G38" s="28" t="s">
        <v>50</v>
      </c>
      <c r="H38" s="28" t="s">
        <v>50</v>
      </c>
      <c r="I38" s="28" t="s">
        <v>50</v>
      </c>
      <c r="J38" s="28" t="s">
        <v>50</v>
      </c>
      <c r="K38" s="28" t="s">
        <v>50</v>
      </c>
      <c r="L38" s="28" t="s">
        <v>50</v>
      </c>
      <c r="M38" s="28" t="s">
        <v>50</v>
      </c>
      <c r="N38" s="28" t="s">
        <v>50</v>
      </c>
      <c r="O38" s="28" t="s">
        <v>51</v>
      </c>
      <c r="P38" s="28" t="s">
        <v>50</v>
      </c>
      <c r="Q38" s="60" t="s">
        <v>71</v>
      </c>
      <c r="R38" s="51">
        <f t="shared" si="0"/>
        <v>27.439980000000006</v>
      </c>
      <c r="S38" s="28" t="s">
        <v>52</v>
      </c>
      <c r="T38" s="42">
        <v>1</v>
      </c>
      <c r="U38" s="51">
        <v>27.439980000000006</v>
      </c>
      <c r="V38" s="60" t="s">
        <v>70</v>
      </c>
      <c r="W38" s="60" t="s">
        <v>144</v>
      </c>
      <c r="Y38" s="41"/>
      <c r="Z38" s="41"/>
    </row>
    <row r="39" spans="2:26" s="17" customFormat="1" ht="31.5" x14ac:dyDescent="0.25">
      <c r="B39" s="28">
        <f t="shared" si="1"/>
        <v>22</v>
      </c>
      <c r="C39" s="46">
        <f>'(1) Приобретение электроэнергии'!$C$18</f>
        <v>45900</v>
      </c>
      <c r="D39" s="28" t="s">
        <v>50</v>
      </c>
      <c r="E39" s="28" t="s">
        <v>50</v>
      </c>
      <c r="F39" s="28" t="s">
        <v>50</v>
      </c>
      <c r="G39" s="28" t="s">
        <v>50</v>
      </c>
      <c r="H39" s="28" t="s">
        <v>50</v>
      </c>
      <c r="I39" s="28" t="s">
        <v>50</v>
      </c>
      <c r="J39" s="28" t="s">
        <v>50</v>
      </c>
      <c r="K39" s="28" t="s">
        <v>50</v>
      </c>
      <c r="L39" s="28" t="s">
        <v>50</v>
      </c>
      <c r="M39" s="28" t="s">
        <v>50</v>
      </c>
      <c r="N39" s="28" t="s">
        <v>50</v>
      </c>
      <c r="O39" s="28" t="s">
        <v>51</v>
      </c>
      <c r="P39" s="28" t="s">
        <v>50</v>
      </c>
      <c r="Q39" s="60" t="s">
        <v>56</v>
      </c>
      <c r="R39" s="51">
        <f t="shared" si="0"/>
        <v>1265.5493299999998</v>
      </c>
      <c r="S39" s="28" t="s">
        <v>52</v>
      </c>
      <c r="T39" s="42">
        <v>1</v>
      </c>
      <c r="U39" s="51">
        <v>1265.5493299999998</v>
      </c>
      <c r="V39" s="60" t="s">
        <v>70</v>
      </c>
      <c r="W39" s="43" t="s">
        <v>155</v>
      </c>
      <c r="Y39" s="41"/>
      <c r="Z39" s="41"/>
    </row>
    <row r="40" spans="2:26" s="17" customFormat="1" ht="31.5" x14ac:dyDescent="0.25">
      <c r="B40" s="28">
        <f t="shared" si="1"/>
        <v>23</v>
      </c>
      <c r="C40" s="46">
        <f>'(1) Приобретение электроэнергии'!$C$18</f>
        <v>45900</v>
      </c>
      <c r="D40" s="28" t="s">
        <v>50</v>
      </c>
      <c r="E40" s="28" t="s">
        <v>50</v>
      </c>
      <c r="F40" s="28" t="s">
        <v>50</v>
      </c>
      <c r="G40" s="28" t="s">
        <v>50</v>
      </c>
      <c r="H40" s="28" t="s">
        <v>50</v>
      </c>
      <c r="I40" s="28" t="s">
        <v>50</v>
      </c>
      <c r="J40" s="28" t="s">
        <v>50</v>
      </c>
      <c r="K40" s="28" t="s">
        <v>50</v>
      </c>
      <c r="L40" s="28" t="s">
        <v>50</v>
      </c>
      <c r="M40" s="28" t="s">
        <v>50</v>
      </c>
      <c r="N40" s="28" t="s">
        <v>50</v>
      </c>
      <c r="O40" s="28" t="s">
        <v>51</v>
      </c>
      <c r="P40" s="28" t="s">
        <v>50</v>
      </c>
      <c r="Q40" s="43" t="s">
        <v>60</v>
      </c>
      <c r="R40" s="51">
        <f t="shared" si="0"/>
        <v>9.8149999999999995</v>
      </c>
      <c r="S40" s="28" t="s">
        <v>49</v>
      </c>
      <c r="T40" s="42">
        <v>1</v>
      </c>
      <c r="U40" s="51">
        <v>9.8149999999999995</v>
      </c>
      <c r="V40" s="40" t="s">
        <v>76</v>
      </c>
      <c r="W40" s="62" t="s">
        <v>156</v>
      </c>
      <c r="Y40" s="41"/>
      <c r="Z40" s="41"/>
    </row>
    <row r="41" spans="2:26" s="17" customFormat="1" ht="31.5" x14ac:dyDescent="0.25">
      <c r="B41" s="28">
        <f t="shared" si="1"/>
        <v>24</v>
      </c>
      <c r="C41" s="46">
        <f>'(1) Приобретение электроэнергии'!$C$18</f>
        <v>45900</v>
      </c>
      <c r="D41" s="28" t="s">
        <v>50</v>
      </c>
      <c r="E41" s="28" t="s">
        <v>50</v>
      </c>
      <c r="F41" s="28" t="s">
        <v>50</v>
      </c>
      <c r="G41" s="28" t="s">
        <v>50</v>
      </c>
      <c r="H41" s="28" t="s">
        <v>50</v>
      </c>
      <c r="I41" s="28" t="s">
        <v>50</v>
      </c>
      <c r="J41" s="28" t="s">
        <v>50</v>
      </c>
      <c r="K41" s="28" t="s">
        <v>50</v>
      </c>
      <c r="L41" s="28" t="s">
        <v>50</v>
      </c>
      <c r="M41" s="28" t="s">
        <v>50</v>
      </c>
      <c r="N41" s="28" t="s">
        <v>50</v>
      </c>
      <c r="O41" s="28" t="s">
        <v>51</v>
      </c>
      <c r="P41" s="28" t="s">
        <v>50</v>
      </c>
      <c r="Q41" s="43" t="s">
        <v>75</v>
      </c>
      <c r="R41" s="51">
        <f t="shared" si="0"/>
        <v>9.2194400000000005</v>
      </c>
      <c r="S41" s="28" t="s">
        <v>52</v>
      </c>
      <c r="T41" s="42">
        <v>1</v>
      </c>
      <c r="U41" s="51">
        <v>9.2194400000000005</v>
      </c>
      <c r="V41" s="60" t="s">
        <v>57</v>
      </c>
      <c r="W41" s="43" t="s">
        <v>157</v>
      </c>
      <c r="Y41" s="41"/>
      <c r="Z41" s="41"/>
    </row>
    <row r="42" spans="2:26" s="17" customFormat="1" ht="31.5" x14ac:dyDescent="0.25">
      <c r="B42" s="28">
        <f t="shared" si="1"/>
        <v>25</v>
      </c>
      <c r="C42" s="46">
        <f>'(1) Приобретение электроэнергии'!$C$18</f>
        <v>45900</v>
      </c>
      <c r="D42" s="28" t="s">
        <v>50</v>
      </c>
      <c r="E42" s="28" t="s">
        <v>50</v>
      </c>
      <c r="F42" s="28" t="s">
        <v>50</v>
      </c>
      <c r="G42" s="28" t="s">
        <v>50</v>
      </c>
      <c r="H42" s="28" t="s">
        <v>50</v>
      </c>
      <c r="I42" s="28" t="s">
        <v>50</v>
      </c>
      <c r="J42" s="28" t="s">
        <v>50</v>
      </c>
      <c r="K42" s="28" t="s">
        <v>50</v>
      </c>
      <c r="L42" s="28" t="s">
        <v>50</v>
      </c>
      <c r="M42" s="28" t="s">
        <v>50</v>
      </c>
      <c r="N42" s="28" t="s">
        <v>50</v>
      </c>
      <c r="O42" s="28" t="s">
        <v>51</v>
      </c>
      <c r="P42" s="28" t="s">
        <v>50</v>
      </c>
      <c r="Q42" s="43" t="s">
        <v>95</v>
      </c>
      <c r="R42" s="51">
        <f t="shared" ref="R42" si="7">U42/T42</f>
        <v>0.36286000000000002</v>
      </c>
      <c r="S42" s="28" t="s">
        <v>52</v>
      </c>
      <c r="T42" s="42">
        <v>1</v>
      </c>
      <c r="U42" s="51">
        <v>0.36286000000000002</v>
      </c>
      <c r="V42" s="60" t="s">
        <v>100</v>
      </c>
      <c r="W42" s="60" t="s">
        <v>158</v>
      </c>
      <c r="Y42" s="41"/>
      <c r="Z42" s="41"/>
    </row>
    <row r="43" spans="2:26" s="17" customFormat="1" ht="15.75" x14ac:dyDescent="0.25">
      <c r="B43" s="28">
        <f t="shared" si="1"/>
        <v>26</v>
      </c>
      <c r="C43" s="46">
        <f>'(1) Приобретение электроэнергии'!$C$18</f>
        <v>45900</v>
      </c>
      <c r="D43" s="28" t="s">
        <v>50</v>
      </c>
      <c r="E43" s="28" t="s">
        <v>50</v>
      </c>
      <c r="F43" s="28" t="s">
        <v>50</v>
      </c>
      <c r="G43" s="28" t="s">
        <v>50</v>
      </c>
      <c r="H43" s="28" t="s">
        <v>50</v>
      </c>
      <c r="I43" s="28" t="s">
        <v>50</v>
      </c>
      <c r="J43" s="28" t="s">
        <v>50</v>
      </c>
      <c r="K43" s="28" t="s">
        <v>50</v>
      </c>
      <c r="L43" s="28" t="s">
        <v>50</v>
      </c>
      <c r="M43" s="28" t="s">
        <v>50</v>
      </c>
      <c r="N43" s="28" t="s">
        <v>50</v>
      </c>
      <c r="O43" s="28" t="s">
        <v>51</v>
      </c>
      <c r="P43" s="28" t="s">
        <v>50</v>
      </c>
      <c r="Q43" s="43" t="s">
        <v>178</v>
      </c>
      <c r="R43" s="51">
        <f t="shared" ref="R43" si="8">U43/T43</f>
        <v>10.095000000000001</v>
      </c>
      <c r="S43" s="28" t="s">
        <v>52</v>
      </c>
      <c r="T43" s="42">
        <v>1</v>
      </c>
      <c r="U43" s="51">
        <v>10.095000000000001</v>
      </c>
      <c r="V43" s="60" t="s">
        <v>176</v>
      </c>
      <c r="W43" s="60" t="s">
        <v>177</v>
      </c>
      <c r="Y43" s="41"/>
      <c r="Z43" s="41"/>
    </row>
    <row r="44" spans="2:26" s="17" customFormat="1" ht="15.75" x14ac:dyDescent="0.25">
      <c r="B44" s="28">
        <f t="shared" si="1"/>
        <v>27</v>
      </c>
      <c r="C44" s="46">
        <f>'(1) Приобретение электроэнергии'!$C$18</f>
        <v>45900</v>
      </c>
      <c r="D44" s="28" t="s">
        <v>50</v>
      </c>
      <c r="E44" s="28" t="s">
        <v>50</v>
      </c>
      <c r="F44" s="28" t="s">
        <v>50</v>
      </c>
      <c r="G44" s="28" t="s">
        <v>50</v>
      </c>
      <c r="H44" s="28" t="s">
        <v>50</v>
      </c>
      <c r="I44" s="28" t="s">
        <v>50</v>
      </c>
      <c r="J44" s="28" t="s">
        <v>50</v>
      </c>
      <c r="K44" s="28" t="s">
        <v>50</v>
      </c>
      <c r="L44" s="28" t="s">
        <v>50</v>
      </c>
      <c r="M44" s="28" t="s">
        <v>50</v>
      </c>
      <c r="N44" s="28" t="s">
        <v>50</v>
      </c>
      <c r="O44" s="28" t="s">
        <v>51</v>
      </c>
      <c r="P44" s="28" t="s">
        <v>50</v>
      </c>
      <c r="Q44" s="43" t="s">
        <v>180</v>
      </c>
      <c r="R44" s="51">
        <f t="shared" ref="R44" si="9">U44/T44</f>
        <v>2.4350000000000001</v>
      </c>
      <c r="S44" s="28" t="s">
        <v>52</v>
      </c>
      <c r="T44" s="42">
        <v>1</v>
      </c>
      <c r="U44" s="51">
        <v>2.4350000000000001</v>
      </c>
      <c r="V44" s="60" t="s">
        <v>179</v>
      </c>
      <c r="W44" s="60" t="s">
        <v>181</v>
      </c>
      <c r="Y44" s="41"/>
      <c r="Z44" s="41"/>
    </row>
    <row r="45" spans="2:26" s="17" customFormat="1" ht="63" x14ac:dyDescent="0.25">
      <c r="B45" s="28">
        <f t="shared" si="1"/>
        <v>28</v>
      </c>
      <c r="C45" s="46">
        <f>'(1) Приобретение электроэнергии'!$C$18</f>
        <v>45900</v>
      </c>
      <c r="D45" s="28" t="s">
        <v>50</v>
      </c>
      <c r="E45" s="28" t="s">
        <v>50</v>
      </c>
      <c r="F45" s="28" t="s">
        <v>50</v>
      </c>
      <c r="G45" s="28" t="s">
        <v>50</v>
      </c>
      <c r="H45" s="28" t="s">
        <v>50</v>
      </c>
      <c r="I45" s="28" t="s">
        <v>50</v>
      </c>
      <c r="J45" s="28" t="s">
        <v>50</v>
      </c>
      <c r="K45" s="28" t="s">
        <v>50</v>
      </c>
      <c r="L45" s="28" t="s">
        <v>50</v>
      </c>
      <c r="M45" s="28" t="s">
        <v>50</v>
      </c>
      <c r="N45" s="28" t="s">
        <v>50</v>
      </c>
      <c r="O45" s="28" t="s">
        <v>51</v>
      </c>
      <c r="P45" s="28" t="s">
        <v>50</v>
      </c>
      <c r="Q45" s="60" t="s">
        <v>78</v>
      </c>
      <c r="R45" s="51">
        <f t="shared" si="0"/>
        <v>52.000709999999998</v>
      </c>
      <c r="S45" s="28" t="s">
        <v>49</v>
      </c>
      <c r="T45" s="42">
        <v>1</v>
      </c>
      <c r="U45" s="51">
        <v>52.000709999999998</v>
      </c>
      <c r="V45" s="60" t="s">
        <v>79</v>
      </c>
      <c r="W45" s="43" t="s">
        <v>159</v>
      </c>
      <c r="Y45" s="41"/>
      <c r="Z45" s="41"/>
    </row>
    <row r="46" spans="2:26" s="17" customFormat="1" ht="30" customHeight="1" x14ac:dyDescent="0.25">
      <c r="B46" s="28">
        <f t="shared" si="1"/>
        <v>29</v>
      </c>
      <c r="C46" s="46">
        <f>'(1) Приобретение электроэнергии'!$C$18</f>
        <v>45900</v>
      </c>
      <c r="D46" s="28" t="s">
        <v>50</v>
      </c>
      <c r="E46" s="28" t="s">
        <v>50</v>
      </c>
      <c r="F46" s="28" t="s">
        <v>50</v>
      </c>
      <c r="G46" s="28" t="s">
        <v>50</v>
      </c>
      <c r="H46" s="28" t="s">
        <v>50</v>
      </c>
      <c r="I46" s="28" t="s">
        <v>50</v>
      </c>
      <c r="J46" s="28" t="s">
        <v>50</v>
      </c>
      <c r="K46" s="28" t="s">
        <v>50</v>
      </c>
      <c r="L46" s="28" t="s">
        <v>50</v>
      </c>
      <c r="M46" s="28" t="s">
        <v>50</v>
      </c>
      <c r="N46" s="28" t="s">
        <v>50</v>
      </c>
      <c r="O46" s="28" t="s">
        <v>51</v>
      </c>
      <c r="P46" s="28" t="s">
        <v>50</v>
      </c>
      <c r="Q46" s="40" t="s">
        <v>59</v>
      </c>
      <c r="R46" s="59">
        <f t="shared" ref="R46" si="10">U46/T46</f>
        <v>24.37012</v>
      </c>
      <c r="S46" s="28" t="s">
        <v>52</v>
      </c>
      <c r="T46" s="28">
        <v>1</v>
      </c>
      <c r="U46" s="59">
        <v>24.37012</v>
      </c>
      <c r="V46" s="40" t="s">
        <v>58</v>
      </c>
      <c r="W46" s="40" t="s">
        <v>160</v>
      </c>
      <c r="Y46" s="41"/>
      <c r="Z46" s="41"/>
    </row>
    <row r="47" spans="2:26" s="17" customFormat="1" ht="30" customHeight="1" x14ac:dyDescent="0.25">
      <c r="B47" s="28">
        <f t="shared" si="1"/>
        <v>30</v>
      </c>
      <c r="C47" s="46">
        <f>'(1) Приобретение электроэнергии'!$C$18</f>
        <v>45900</v>
      </c>
      <c r="D47" s="28" t="s">
        <v>50</v>
      </c>
      <c r="E47" s="28" t="s">
        <v>50</v>
      </c>
      <c r="F47" s="28" t="s">
        <v>50</v>
      </c>
      <c r="G47" s="28" t="s">
        <v>50</v>
      </c>
      <c r="H47" s="28" t="s">
        <v>50</v>
      </c>
      <c r="I47" s="28" t="s">
        <v>50</v>
      </c>
      <c r="J47" s="28" t="s">
        <v>50</v>
      </c>
      <c r="K47" s="28" t="s">
        <v>50</v>
      </c>
      <c r="L47" s="28" t="s">
        <v>50</v>
      </c>
      <c r="M47" s="28" t="s">
        <v>50</v>
      </c>
      <c r="N47" s="28" t="s">
        <v>50</v>
      </c>
      <c r="O47" s="28" t="s">
        <v>51</v>
      </c>
      <c r="P47" s="28" t="s">
        <v>50</v>
      </c>
      <c r="Q47" s="40" t="s">
        <v>95</v>
      </c>
      <c r="R47" s="59">
        <f t="shared" ref="R47:R49" si="11">U47/T47</f>
        <v>26.532</v>
      </c>
      <c r="S47" s="28" t="s">
        <v>52</v>
      </c>
      <c r="T47" s="42">
        <v>1</v>
      </c>
      <c r="U47" s="59">
        <v>26.532</v>
      </c>
      <c r="V47" s="40" t="s">
        <v>106</v>
      </c>
      <c r="W47" s="40" t="s">
        <v>161</v>
      </c>
      <c r="Y47" s="41"/>
      <c r="Z47" s="41"/>
    </row>
    <row r="48" spans="2:26" s="17" customFormat="1" ht="30" customHeight="1" x14ac:dyDescent="0.25">
      <c r="B48" s="28">
        <f t="shared" si="1"/>
        <v>31</v>
      </c>
      <c r="C48" s="46">
        <f>'(1) Приобретение электроэнергии'!$C$18</f>
        <v>45900</v>
      </c>
      <c r="D48" s="28" t="s">
        <v>50</v>
      </c>
      <c r="E48" s="28" t="s">
        <v>50</v>
      </c>
      <c r="F48" s="28" t="s">
        <v>50</v>
      </c>
      <c r="G48" s="28" t="s">
        <v>50</v>
      </c>
      <c r="H48" s="28" t="s">
        <v>50</v>
      </c>
      <c r="I48" s="28" t="s">
        <v>50</v>
      </c>
      <c r="J48" s="28" t="s">
        <v>50</v>
      </c>
      <c r="K48" s="28" t="s">
        <v>50</v>
      </c>
      <c r="L48" s="28" t="s">
        <v>50</v>
      </c>
      <c r="M48" s="28" t="s">
        <v>50</v>
      </c>
      <c r="N48" s="28" t="s">
        <v>50</v>
      </c>
      <c r="O48" s="28" t="s">
        <v>51</v>
      </c>
      <c r="P48" s="28" t="s">
        <v>50</v>
      </c>
      <c r="Q48" s="40" t="s">
        <v>184</v>
      </c>
      <c r="R48" s="59">
        <f t="shared" si="11"/>
        <v>6</v>
      </c>
      <c r="S48" s="28" t="s">
        <v>117</v>
      </c>
      <c r="T48" s="28">
        <v>1</v>
      </c>
      <c r="U48" s="59">
        <v>6</v>
      </c>
      <c r="V48" s="40" t="s">
        <v>182</v>
      </c>
      <c r="W48" s="40" t="s">
        <v>183</v>
      </c>
      <c r="Y48" s="41"/>
      <c r="Z48" s="41"/>
    </row>
    <row r="49" spans="2:26" s="17" customFormat="1" ht="30" customHeight="1" x14ac:dyDescent="0.25">
      <c r="B49" s="28">
        <f t="shared" si="1"/>
        <v>32</v>
      </c>
      <c r="C49" s="46">
        <f>'(1) Приобретение электроэнергии'!$C$18</f>
        <v>45900</v>
      </c>
      <c r="D49" s="28" t="s">
        <v>50</v>
      </c>
      <c r="E49" s="28" t="s">
        <v>50</v>
      </c>
      <c r="F49" s="28" t="s">
        <v>50</v>
      </c>
      <c r="G49" s="28" t="s">
        <v>50</v>
      </c>
      <c r="H49" s="28" t="s">
        <v>50</v>
      </c>
      <c r="I49" s="28" t="s">
        <v>50</v>
      </c>
      <c r="J49" s="28" t="s">
        <v>50</v>
      </c>
      <c r="K49" s="28" t="s">
        <v>50</v>
      </c>
      <c r="L49" s="28" t="s">
        <v>50</v>
      </c>
      <c r="M49" s="28" t="s">
        <v>50</v>
      </c>
      <c r="N49" s="28" t="s">
        <v>50</v>
      </c>
      <c r="O49" s="28" t="s">
        <v>51</v>
      </c>
      <c r="P49" s="28" t="s">
        <v>50</v>
      </c>
      <c r="Q49" s="40" t="s">
        <v>175</v>
      </c>
      <c r="R49" s="59">
        <f t="shared" si="11"/>
        <v>30</v>
      </c>
      <c r="S49" s="28" t="s">
        <v>52</v>
      </c>
      <c r="T49" s="28">
        <v>1</v>
      </c>
      <c r="U49" s="59">
        <v>30</v>
      </c>
      <c r="V49" s="40" t="s">
        <v>105</v>
      </c>
      <c r="W49" s="40" t="s">
        <v>174</v>
      </c>
      <c r="Y49" s="41"/>
      <c r="Z49" s="41"/>
    </row>
    <row r="50" spans="2:26" s="17" customFormat="1" ht="30" customHeight="1" x14ac:dyDescent="0.25">
      <c r="B50" s="28">
        <f t="shared" si="1"/>
        <v>33</v>
      </c>
      <c r="C50" s="46">
        <f>'(1) Приобретение электроэнергии'!$C$18</f>
        <v>45900</v>
      </c>
      <c r="D50" s="28" t="s">
        <v>50</v>
      </c>
      <c r="E50" s="28" t="s">
        <v>50</v>
      </c>
      <c r="F50" s="28" t="s">
        <v>50</v>
      </c>
      <c r="G50" s="28" t="s">
        <v>50</v>
      </c>
      <c r="H50" s="28" t="s">
        <v>50</v>
      </c>
      <c r="I50" s="28" t="s">
        <v>50</v>
      </c>
      <c r="J50" s="28" t="s">
        <v>50</v>
      </c>
      <c r="K50" s="28" t="s">
        <v>50</v>
      </c>
      <c r="L50" s="28" t="s">
        <v>50</v>
      </c>
      <c r="M50" s="28" t="s">
        <v>50</v>
      </c>
      <c r="N50" s="28" t="s">
        <v>50</v>
      </c>
      <c r="O50" s="28" t="s">
        <v>51</v>
      </c>
      <c r="P50" s="28" t="s">
        <v>50</v>
      </c>
      <c r="Q50" s="40" t="s">
        <v>184</v>
      </c>
      <c r="R50" s="59">
        <f t="shared" ref="R50:R51" si="12">U50/T50</f>
        <v>5.6180000000000003</v>
      </c>
      <c r="S50" s="28" t="s">
        <v>117</v>
      </c>
      <c r="T50" s="28">
        <v>1</v>
      </c>
      <c r="U50" s="59">
        <v>5.6180000000000003</v>
      </c>
      <c r="V50" s="40" t="s">
        <v>185</v>
      </c>
      <c r="W50" s="40" t="s">
        <v>186</v>
      </c>
      <c r="Y50" s="41"/>
      <c r="Z50" s="41"/>
    </row>
    <row r="51" spans="2:26" s="17" customFormat="1" ht="30" customHeight="1" x14ac:dyDescent="0.25">
      <c r="B51" s="28">
        <f t="shared" si="1"/>
        <v>34</v>
      </c>
      <c r="C51" s="46">
        <f>'(1) Приобретение электроэнергии'!$C$18</f>
        <v>45900</v>
      </c>
      <c r="D51" s="28" t="s">
        <v>50</v>
      </c>
      <c r="E51" s="28" t="s">
        <v>50</v>
      </c>
      <c r="F51" s="28" t="s">
        <v>50</v>
      </c>
      <c r="G51" s="28" t="s">
        <v>50</v>
      </c>
      <c r="H51" s="28" t="s">
        <v>50</v>
      </c>
      <c r="I51" s="28" t="s">
        <v>50</v>
      </c>
      <c r="J51" s="28" t="s">
        <v>50</v>
      </c>
      <c r="K51" s="28" t="s">
        <v>50</v>
      </c>
      <c r="L51" s="28" t="s">
        <v>50</v>
      </c>
      <c r="M51" s="28" t="s">
        <v>50</v>
      </c>
      <c r="N51" s="28" t="s">
        <v>50</v>
      </c>
      <c r="O51" s="28" t="s">
        <v>51</v>
      </c>
      <c r="P51" s="28" t="s">
        <v>50</v>
      </c>
      <c r="Q51" s="43" t="s">
        <v>60</v>
      </c>
      <c r="R51" s="51">
        <f t="shared" si="12"/>
        <v>15.57747</v>
      </c>
      <c r="S51" s="28" t="s">
        <v>52</v>
      </c>
      <c r="T51" s="42">
        <v>1</v>
      </c>
      <c r="U51" s="59">
        <v>15.57747</v>
      </c>
      <c r="V51" s="40" t="s">
        <v>187</v>
      </c>
      <c r="W51" s="40" t="s">
        <v>188</v>
      </c>
      <c r="Y51" s="41"/>
      <c r="Z51" s="41"/>
    </row>
    <row r="52" spans="2:26" s="18" customFormat="1" x14ac:dyDescent="0.25"/>
    <row r="53" spans="2:26" s="52" customFormat="1" x14ac:dyDescent="0.25">
      <c r="B53" s="52" t="str">
        <f>'(1) Приобретение электроэнергии'!B21</f>
        <v>* Информация представлена при наличии документов по состоянию на 08.10.2025</v>
      </c>
    </row>
    <row r="54" spans="2:26" s="18" customFormat="1" x14ac:dyDescent="0.25"/>
    <row r="55" spans="2:26" s="18" customFormat="1" x14ac:dyDescent="0.25">
      <c r="T55" s="25"/>
      <c r="U55" s="25"/>
    </row>
    <row r="56" spans="2:26" s="18" customFormat="1" x14ac:dyDescent="0.25"/>
    <row r="65" spans="20:20" x14ac:dyDescent="0.25">
      <c r="T65" s="47"/>
    </row>
  </sheetData>
  <autoFilter ref="B17:Z51" xr:uid="{00000000-0001-0000-0900-000000000000}"/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phoneticPr fontId="14" type="noConversion"/>
  <hyperlinks>
    <hyperlink ref="W3" location="sub_0" display="sub_0" xr:uid="{00000000-0004-0000-0900-000000000000}"/>
  </hyperlinks>
  <pageMargins left="0" right="0" top="0.74803149606299213" bottom="0.74803149606299213" header="0.31496062992125984" footer="0.31496062992125984"/>
  <pageSetup paperSize="9" scale="4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38"/>
  <sheetViews>
    <sheetView tabSelected="1" zoomScale="82" zoomScaleNormal="82" workbookViewId="0">
      <selection activeCell="V25" sqref="V25"/>
    </sheetView>
  </sheetViews>
  <sheetFormatPr defaultRowHeight="15" x14ac:dyDescent="0.25"/>
  <cols>
    <col min="1" max="1" width="5.28515625" customWidth="1"/>
    <col min="3" max="3" width="12.5703125" customWidth="1"/>
    <col min="4" max="4" width="12" customWidth="1"/>
    <col min="5" max="5" width="13.5703125" customWidth="1"/>
    <col min="6" max="6" width="11.140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0.2851562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20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53" t="str">
        <f>'(1) Приобретение электроэнергии'!B8</f>
        <v>сентябрь 2025г.</v>
      </c>
      <c r="L8" s="5" t="s">
        <v>2</v>
      </c>
    </row>
    <row r="9" spans="2:23" ht="15.75" x14ac:dyDescent="0.25">
      <c r="B9" s="5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44" customFormat="1" ht="32.25" customHeight="1" x14ac:dyDescent="0.25">
      <c r="B18" s="28">
        <v>1</v>
      </c>
      <c r="C18" s="46">
        <f>'(1) Приобретение электроэнергии'!$C$18</f>
        <v>45900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51</v>
      </c>
      <c r="P18" s="28" t="s">
        <v>50</v>
      </c>
      <c r="Q18" s="42" t="s">
        <v>61</v>
      </c>
      <c r="R18" s="51">
        <f>U18/T18</f>
        <v>5.3962716383453437E-2</v>
      </c>
      <c r="S18" s="42" t="s">
        <v>62</v>
      </c>
      <c r="T18" s="39">
        <v>3795.8245955072171</v>
      </c>
      <c r="U18" s="39">
        <v>204.83300608869283</v>
      </c>
      <c r="V18" s="50" t="s">
        <v>63</v>
      </c>
      <c r="W18" s="42" t="s">
        <v>116</v>
      </c>
    </row>
    <row r="20" spans="2:23" s="52" customFormat="1" x14ac:dyDescent="0.25">
      <c r="B20" s="52" t="str">
        <f>'(1) Приобретение электроэнергии'!B21</f>
        <v>* Информация представлена при наличии документов по состоянию на 08.10.2025</v>
      </c>
    </row>
    <row r="21" spans="2:23" x14ac:dyDescent="0.25">
      <c r="T21" s="21"/>
      <c r="U21" s="21"/>
    </row>
    <row r="22" spans="2:23" ht="15.75" x14ac:dyDescent="0.25">
      <c r="T22" s="20"/>
      <c r="U22" s="20"/>
    </row>
    <row r="23" spans="2:23" ht="15.75" x14ac:dyDescent="0.25">
      <c r="T23" s="20"/>
      <c r="U23" s="20"/>
    </row>
    <row r="24" spans="2:23" x14ac:dyDescent="0.25">
      <c r="R24" s="19"/>
      <c r="S24" s="19"/>
      <c r="T24" s="21"/>
      <c r="U24" s="21"/>
    </row>
    <row r="25" spans="2:23" x14ac:dyDescent="0.25">
      <c r="R25" s="19"/>
      <c r="S25" s="19"/>
      <c r="T25" s="21"/>
      <c r="U25" s="21"/>
    </row>
    <row r="26" spans="2:23" x14ac:dyDescent="0.25">
      <c r="R26" s="19"/>
      <c r="S26" s="19"/>
      <c r="T26" s="21"/>
      <c r="U26" s="21"/>
    </row>
    <row r="27" spans="2:23" ht="15.75" x14ac:dyDescent="0.25">
      <c r="T27" s="20"/>
      <c r="U27" s="20"/>
    </row>
    <row r="28" spans="2:23" x14ac:dyDescent="0.25">
      <c r="T28" s="21"/>
      <c r="U28" s="21"/>
    </row>
    <row r="29" spans="2:23" x14ac:dyDescent="0.25">
      <c r="T29" s="21"/>
      <c r="U29" s="21"/>
    </row>
    <row r="30" spans="2:23" x14ac:dyDescent="0.25">
      <c r="T30" s="21"/>
      <c r="U30" s="21"/>
    </row>
    <row r="31" spans="2:23" x14ac:dyDescent="0.25">
      <c r="T31" s="21"/>
      <c r="U31" s="21"/>
    </row>
    <row r="32" spans="2:23" x14ac:dyDescent="0.25">
      <c r="T32" s="30"/>
      <c r="U32" s="30"/>
    </row>
    <row r="33" spans="20:21" x14ac:dyDescent="0.25">
      <c r="T33" s="31"/>
      <c r="U33" s="31"/>
    </row>
    <row r="34" spans="20:21" x14ac:dyDescent="0.25">
      <c r="T34" s="21"/>
      <c r="U34" s="21"/>
    </row>
    <row r="35" spans="20:21" x14ac:dyDescent="0.25">
      <c r="T35" s="21"/>
      <c r="U35" s="21"/>
    </row>
    <row r="36" spans="20:21" x14ac:dyDescent="0.25">
      <c r="T36" s="34"/>
      <c r="U36" s="34"/>
    </row>
    <row r="37" spans="20:21" x14ac:dyDescent="0.25">
      <c r="T37" s="35"/>
      <c r="U37" s="35"/>
    </row>
    <row r="38" spans="20:21" x14ac:dyDescent="0.25">
      <c r="T38" s="33"/>
      <c r="U38" s="33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A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2025-10-08T10:11:56Z</dcterms:modified>
</cp:coreProperties>
</file>