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BF613344-BDEC-498C-83CC-B86FC94EF07A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1" hidden="1">'(2) Вспомогательные материалы'!$B$17:$W$29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C18" i="13" l="1"/>
  <c r="B57" i="12"/>
  <c r="B58" i="12" s="1"/>
  <c r="B59" i="12" s="1"/>
  <c r="B29" i="4"/>
  <c r="B19" i="4"/>
  <c r="B20" i="4" s="1"/>
  <c r="B21" i="4" s="1"/>
  <c r="B22" i="4" s="1"/>
  <c r="B23" i="4" s="1"/>
  <c r="B24" i="4" s="1"/>
  <c r="B25" i="4" s="1"/>
  <c r="B26" i="4" s="1"/>
  <c r="B27" i="4" s="1"/>
  <c r="B28" i="4" s="1"/>
  <c r="C20" i="4"/>
  <c r="R20" i="4"/>
  <c r="C21" i="4"/>
  <c r="R21" i="4"/>
  <c r="C22" i="4"/>
  <c r="R22" i="4"/>
  <c r="C23" i="4"/>
  <c r="R23" i="4"/>
  <c r="C24" i="4"/>
  <c r="R24" i="4"/>
  <c r="C25" i="4"/>
  <c r="R25" i="4"/>
  <c r="C26" i="4"/>
  <c r="R26" i="4"/>
  <c r="C27" i="4"/>
  <c r="R27" i="4"/>
  <c r="R19" i="4"/>
  <c r="R28" i="4"/>
  <c r="R29" i="4"/>
  <c r="R48" i="12"/>
  <c r="R49" i="12"/>
  <c r="R50" i="12"/>
  <c r="R51" i="12"/>
  <c r="R52" i="12"/>
  <c r="R53" i="12"/>
  <c r="R54" i="12"/>
  <c r="R55" i="12"/>
  <c r="R56" i="12"/>
  <c r="R57" i="12"/>
  <c r="R58" i="12"/>
  <c r="B19" i="12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C56" i="12"/>
  <c r="C55" i="12"/>
  <c r="C54" i="12"/>
  <c r="C53" i="12"/>
  <c r="C48" i="12"/>
  <c r="C49" i="12"/>
  <c r="C50" i="12"/>
  <c r="C51" i="12"/>
  <c r="C52" i="12"/>
  <c r="C57" i="12"/>
  <c r="C58" i="12"/>
  <c r="T39" i="12"/>
  <c r="U39" i="12"/>
  <c r="R33" i="12"/>
  <c r="R31" i="12"/>
  <c r="T28" i="12"/>
  <c r="R24" i="12"/>
  <c r="C24" i="12"/>
  <c r="U18" i="12"/>
  <c r="R18" i="12" s="1"/>
  <c r="C19" i="12"/>
  <c r="C20" i="12"/>
  <c r="C21" i="12"/>
  <c r="C22" i="12"/>
  <c r="C23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59" i="12"/>
  <c r="C18" i="12"/>
  <c r="R18" i="13"/>
  <c r="T18" i="1"/>
  <c r="C19" i="4" l="1"/>
  <c r="C28" i="4"/>
  <c r="C29" i="4"/>
  <c r="C18" i="4"/>
  <c r="R19" i="1" l="1"/>
  <c r="R20" i="12" l="1"/>
  <c r="R43" i="12" l="1"/>
  <c r="R34" i="12" l="1"/>
  <c r="R21" i="12"/>
  <c r="R22" i="12"/>
  <c r="R38" i="12" l="1"/>
  <c r="R27" i="12" l="1"/>
  <c r="R29" i="12" l="1"/>
  <c r="R28" i="12"/>
  <c r="R37" i="12" l="1"/>
  <c r="R30" i="12" l="1"/>
  <c r="R26" i="12" l="1"/>
  <c r="R45" i="12"/>
  <c r="R32" i="12" l="1"/>
  <c r="R25" i="12" l="1"/>
  <c r="R46" i="12" l="1"/>
  <c r="R41" i="12" l="1"/>
  <c r="R39" i="12" l="1"/>
  <c r="R40" i="12"/>
  <c r="R19" i="12" l="1"/>
  <c r="R18" i="4" l="1"/>
  <c r="R23" i="12" l="1"/>
  <c r="R59" i="12" l="1"/>
  <c r="R47" i="12"/>
  <c r="R42" i="12"/>
  <c r="B20" i="13" l="1"/>
  <c r="B61" i="12"/>
  <c r="B20" i="11"/>
  <c r="B20" i="10"/>
  <c r="B21" i="9"/>
  <c r="B20" i="8"/>
  <c r="B20" i="7"/>
  <c r="B20" i="6"/>
  <c r="B20" i="5"/>
  <c r="B30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<sst xmlns="http://schemas.openxmlformats.org/spreadsheetml/2006/main" count="1567" uniqueCount="208">
  <si>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</si>
  <si>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</si>
  <si>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</si>
  <si>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</si>
  <si>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</si>
  <si>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</si>
  <si>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</si>
  <si>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</si>
  <si>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</si>
  <si>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</si>
  <si>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</si>
  <si>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</si>
  <si>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</si>
  <si>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</si>
  <si>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</si>
  <si>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</si>
  <si>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</si>
  <si>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</si>
  <si>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</si>
  <si>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</si>
  <si>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</si>
  <si>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</si>
  <si>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</si>
  <si>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</si>
  <si>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</si>
  <si>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</si>
  <si>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</si>
  <si>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</si>
  <si>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</si>
  <si>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</si>
  <si>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</si>
  <si>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</si>
  <si>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</si>
  <si>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</si>
  <si>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</si>
  <si>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</si>
  <si>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</si>
  <si>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</si>
  <si>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</si>
  <si>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</si>
  <si>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</si>
  <si>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</si>
  <si>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</si>
  <si>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</si>
  <si>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</si>
  <si>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</si>
  <si>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</si>
  <si>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</si>
  <si>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</si>
  <si>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</si>
  <si>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</si>
  <si>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</si>
  <si>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</si>
  <si>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</si>
  <si>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</si>
  <si>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</si>
  <si>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аренды</t>
  </si>
  <si>
    <t>ПАО "МТС"</t>
  </si>
  <si>
    <t>ПАО "Ростелеком"</t>
  </si>
  <si>
    <t>Услуги связи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</si>
  <si>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</si>
  <si>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</si>
  <si>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</si>
  <si>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</si>
  <si>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</si>
  <si>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</si>
  <si>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</si>
  <si>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</si>
  <si>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</si>
  <si>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</si>
  <si>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</si>
  <si>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</si>
  <si>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</si>
  <si>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</si>
  <si>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</si>
  <si>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</si>
  <si>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</si>
  <si>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</si>
  <si>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</si>
  <si>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</si>
  <si>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</si>
  <si>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</si>
  <si>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</si>
  <si>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</si>
  <si>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</si>
  <si>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</si>
  <si>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</si>
  <si>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</si>
  <si>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</si>
  <si>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</si>
  <si>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</si>
  <si>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</si>
  <si>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</si>
  <si>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</si>
  <si>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</si>
  <si>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</si>
  <si>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</si>
  <si>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</si>
  <si>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>ООО "Бригантина"</t>
  </si>
  <si>
    <t>Транспортные услуги</t>
  </si>
  <si>
    <t>Услуги информационного                                                                (программного) обеспечения</t>
  </si>
  <si>
    <t>г.Калл.,       Куб.м.</t>
  </si>
  <si>
    <t>ООО ИНФОРМБЮРО</t>
  </si>
  <si>
    <t>час.</t>
  </si>
  <si>
    <t>Ханахмедов М.К. ИП</t>
  </si>
  <si>
    <t>Булат ООО</t>
  </si>
  <si>
    <t>2Е ООО</t>
  </si>
  <si>
    <t>ТАЙМВЭБ АО</t>
  </si>
  <si>
    <t>Техносфера ООО</t>
  </si>
  <si>
    <t>УралСиб Девелопмент ООО</t>
  </si>
  <si>
    <t>ЭНЕРГОКОНСАЛТИНГГРУПП ООО</t>
  </si>
  <si>
    <t>Усл по обслуж прогр обеспеч-й, комп-й и  проч тех</t>
  </si>
  <si>
    <t>Сургутский программный сервис</t>
  </si>
  <si>
    <t>РемМарк СЦ ООО</t>
  </si>
  <si>
    <t>* Информация представлена при наличии документов по состоянию на 10.09.2025</t>
  </si>
  <si>
    <t>август 2025г.</t>
  </si>
  <si>
    <t>№6010725080000384/08/00000 от 31.07.2025</t>
  </si>
  <si>
    <t>№ 2085 от 14.07.2025</t>
  </si>
  <si>
    <t>№25073102218/86/22 от 31.07.2025</t>
  </si>
  <si>
    <t xml:space="preserve"> №580 от 31.07.2025</t>
  </si>
  <si>
    <t>№ 1000 от 31.07.2025</t>
  </si>
  <si>
    <t>№ 00000049 от 31.07.2025</t>
  </si>
  <si>
    <t>услуга</t>
  </si>
  <si>
    <t>№329 от 01.07.2025;  332 от 22.07.2025</t>
  </si>
  <si>
    <t>№ 739 от 31.07.2025</t>
  </si>
  <si>
    <t>№709 от 21.07.2025</t>
  </si>
  <si>
    <t>Диагностика и ремонт тахографа</t>
  </si>
  <si>
    <t>Услуги по обеспечению мониторинга транспорта (абонент обслуживание)</t>
  </si>
  <si>
    <t>№51 от 31.07.2025</t>
  </si>
  <si>
    <t>№222 от 31.07.2025</t>
  </si>
  <si>
    <t>№ 107 от 25.07.2025</t>
  </si>
  <si>
    <t>№3402798 от 31.07.2025</t>
  </si>
  <si>
    <t>№ 34244 от 31.07.2025</t>
  </si>
  <si>
    <t>№ 7415 от 31.07.2025</t>
  </si>
  <si>
    <t>-</t>
  </si>
  <si>
    <t>№405 от 31.07.2025</t>
  </si>
  <si>
    <t>№ 42 от 31.07.2025</t>
  </si>
  <si>
    <t>№ 105 от 24.07.2025, 106 от 26.07.2025</t>
  </si>
  <si>
    <t>№ 898 от 31.07.2025</t>
  </si>
  <si>
    <t xml:space="preserve">№  40 от 31.07.2025 </t>
  </si>
  <si>
    <t>№39,42-45 от 31.07.2025</t>
  </si>
  <si>
    <t>№ 1264 от 28.07.2025</t>
  </si>
  <si>
    <t>№ 2015 от 10.07.2025</t>
  </si>
  <si>
    <t>№ 278446 от 31.07.2025</t>
  </si>
  <si>
    <t>№ 405 от 31.07.2025</t>
  </si>
  <si>
    <t>№ 2076 от 11.07.2025</t>
  </si>
  <si>
    <t>№073006у00007421 от 31.07.2025; 073006у00006509 от 31.07.2025</t>
  </si>
  <si>
    <t>№ 1978 от 09.07.2025; 1976 от 09.07.2025; 1975 от 09.07.2025; 1977 от 09.07.2025</t>
  </si>
  <si>
    <t>Услуги по обслуживанию программного обеспечения и обслуживание орг техники</t>
  </si>
  <si>
    <t>№ 2014 от 10.07.2025</t>
  </si>
  <si>
    <t>БЭПО АНО УЦ ДПО</t>
  </si>
  <si>
    <t>Деловые линии ООО</t>
  </si>
  <si>
    <t>Инфосвязь СЗК ООО</t>
  </si>
  <si>
    <t>Ирвис Север ООО</t>
  </si>
  <si>
    <t>Компания Тензор ООО</t>
  </si>
  <si>
    <t>Контур СКБ ПФ АО</t>
  </si>
  <si>
    <t>САМ Групп ООО</t>
  </si>
  <si>
    <t>Экоцентр ООО</t>
  </si>
  <si>
    <t>Атол Онлайн ООО</t>
  </si>
  <si>
    <t>№ 938096 от 31.07.2025</t>
  </si>
  <si>
    <t>Затраты на охрану труда</t>
  </si>
  <si>
    <t>Услуги доставки грузов</t>
  </si>
  <si>
    <t>№ 1973 от 09.07.2025</t>
  </si>
  <si>
    <t>№2101 от 18.07.2025;  2100 от 18.07.2025;  2114 от 22.07.2025</t>
  </si>
  <si>
    <t>№7626 от 01.07.2025</t>
  </si>
  <si>
    <t xml:space="preserve"> за доступ к платформе Stream Telecom аккаунт Surgutgaz</t>
  </si>
  <si>
    <t>Услуги поверки, провер и рем приб, оборуд счетч</t>
  </si>
  <si>
    <t>№ 307 от 18.07.2025</t>
  </si>
  <si>
    <t>Выпуск сертификата ЭП</t>
  </si>
  <si>
    <t>№1782507022243 от 08.07.2025</t>
  </si>
  <si>
    <t xml:space="preserve">За право использования программы для ЭВМ "Контур.Диадок" </t>
  </si>
  <si>
    <t>№1962 от 08.07.2025</t>
  </si>
  <si>
    <t>ПРО - СЕРВИС ООО</t>
  </si>
  <si>
    <t xml:space="preserve">Ремонт (2-я категория)УШМ МАКIТА </t>
  </si>
  <si>
    <t>№ 194 от 09.07.2025</t>
  </si>
  <si>
    <t>№110 от 27.07.2025</t>
  </si>
  <si>
    <t>Услуги автотранспорта</t>
  </si>
  <si>
    <t>За составление и ведение журнала учета движения отходов</t>
  </si>
  <si>
    <t>№2128 от 24.07.2025</t>
  </si>
  <si>
    <t>ЦОК ЮГРА ООО</t>
  </si>
  <si>
    <t>Услуги повышение квалификации, подг кадров</t>
  </si>
  <si>
    <t>№171 от 22.07.2025, 2102 от 18.07.2025</t>
  </si>
  <si>
    <t>шт.</t>
  </si>
  <si>
    <t>№ 41708 от 31.07.2025</t>
  </si>
  <si>
    <t>ВАЛДИМ ООО</t>
  </si>
  <si>
    <t>ДНС Ритейл</t>
  </si>
  <si>
    <t>ДРАЙВЕР ООО</t>
  </si>
  <si>
    <t>Левин Дмитрий Михайлович</t>
  </si>
  <si>
    <t>Селтоп ООО</t>
  </si>
  <si>
    <t>СНАБПАРТНЕР ТД ООО</t>
  </si>
  <si>
    <t>СтройМашДеталь  ООО</t>
  </si>
  <si>
    <t>Сфера-ГК ООО</t>
  </si>
  <si>
    <t>Техтранссервис ООО</t>
  </si>
  <si>
    <t>Трейд-сервис ООО</t>
  </si>
  <si>
    <t>№ Б-00437568/4420 от 01.07.2025</t>
  </si>
  <si>
    <t>№ 33 от 08.07.2025; 34 от 10.07.2025; 35 от 29.07.2025</t>
  </si>
  <si>
    <t>№Г11027 от 23.07.2025</t>
  </si>
  <si>
    <t>№1854 от 23.07.2025</t>
  </si>
  <si>
    <t>№159 от 14.07.2025</t>
  </si>
  <si>
    <t>№ЦБ-6463 от 08.07.2025</t>
  </si>
  <si>
    <t>№185 от 15.07.2025</t>
  </si>
  <si>
    <t>Вспомогательные материалы/запчасти</t>
  </si>
  <si>
    <t>№54528 от 01.07.2025; 57114 от 09.07.2025; 62338 от 28.07.2025</t>
  </si>
  <si>
    <t>№РЦ-6944 от 09.07.2025; РЦ-7024 от 10.07.2025</t>
  </si>
  <si>
    <t>№2017655 от 23.07.2025</t>
  </si>
  <si>
    <t>№25073100449/05 от 31.07.2025</t>
  </si>
  <si>
    <t>№ ВЛДМ-3554 от 14.07.2025; ВЛДМ-3812 от 28.07.2025; ВЛДМ-3348 от 02.07.2025</t>
  </si>
  <si>
    <t>№0000-000951 от 01.07.2025 (вх128 от 30.06.2025)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</si>
</sst>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2" fontId="12" fillId="0" borderId="0" xfId="0" applyNumberFormat="1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U18" sqref="U18:U19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115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47">
        <v>45869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54</v>
      </c>
      <c r="R18" s="51">
        <v>8.8233333333333341E-3</v>
      </c>
      <c r="S18" s="52" t="s">
        <v>55</v>
      </c>
      <c r="T18" s="53">
        <f>U18/R18</f>
        <v>6910.6535700793347</v>
      </c>
      <c r="U18" s="53">
        <v>60.975000000000001</v>
      </c>
      <c r="V18" s="54" t="s">
        <v>53</v>
      </c>
      <c r="W18" s="52" t="s">
        <v>205</v>
      </c>
    </row>
    <row r="19" spans="2:23" s="18" customFormat="1" ht="47.25" x14ac:dyDescent="0.25">
      <c r="B19" s="28">
        <v>2</v>
      </c>
      <c r="C19" s="47">
        <v>45869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54</v>
      </c>
      <c r="R19" s="51">
        <f>U19/T19</f>
        <v>8.8233333333333341E-3</v>
      </c>
      <c r="S19" s="52" t="s">
        <v>55</v>
      </c>
      <c r="T19" s="53">
        <v>24</v>
      </c>
      <c r="U19" s="53">
        <v>0.21176</v>
      </c>
      <c r="V19" s="52" t="s">
        <v>77</v>
      </c>
      <c r="W19" s="52" t="s">
        <v>116</v>
      </c>
    </row>
    <row r="20" spans="2:23" s="18" customFormat="1" x14ac:dyDescent="0.25"/>
    <row r="21" spans="2:23" s="18" customFormat="1" x14ac:dyDescent="0.25">
      <c r="B21" s="18" t="s">
        <v>114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0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U18" sqref="U18:U29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63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47">
        <f>'(1) Приобретение электроэнергии'!$C$18</f>
        <v>45869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201</v>
      </c>
      <c r="R18" s="39">
        <f t="shared" ref="R18" si="0">U18/T18</f>
        <v>0.10463040590405903</v>
      </c>
      <c r="S18" s="28" t="s">
        <v>182</v>
      </c>
      <c r="T18" s="55">
        <v>271</v>
      </c>
      <c r="U18" s="56">
        <v>28.354839999999996</v>
      </c>
      <c r="V18" s="57" t="s">
        <v>184</v>
      </c>
      <c r="W18" s="54" t="s">
        <v>206</v>
      </c>
    </row>
    <row r="19" spans="2:23" s="17" customFormat="1" ht="32.25" customHeight="1" x14ac:dyDescent="0.25">
      <c r="B19" s="28">
        <f>B18+1</f>
        <v>2</v>
      </c>
      <c r="C19" s="47">
        <f>'(1) Приобретение электроэнергии'!$C$18</f>
        <v>45869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201</v>
      </c>
      <c r="R19" s="39">
        <f t="shared" ref="R19:R29" si="1">U19/T19</f>
        <v>4.1658299999999997</v>
      </c>
      <c r="S19" s="28" t="s">
        <v>182</v>
      </c>
      <c r="T19" s="55">
        <v>1</v>
      </c>
      <c r="U19" s="56">
        <v>4.1658299999999997</v>
      </c>
      <c r="V19" s="57" t="s">
        <v>185</v>
      </c>
      <c r="W19" s="54" t="s">
        <v>194</v>
      </c>
    </row>
    <row r="20" spans="2:23" s="17" customFormat="1" ht="32.25" customHeight="1" x14ac:dyDescent="0.25">
      <c r="B20" s="28">
        <f t="shared" ref="B20:B29" si="2">B19+1</f>
        <v>3</v>
      </c>
      <c r="C20" s="47">
        <f>'(1) Приобретение электроэнергии'!$C$18</f>
        <v>45869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28" t="s">
        <v>201</v>
      </c>
      <c r="R20" s="39">
        <f t="shared" si="1"/>
        <v>7.6083015267175577E-2</v>
      </c>
      <c r="S20" s="28" t="s">
        <v>182</v>
      </c>
      <c r="T20" s="55">
        <v>524</v>
      </c>
      <c r="U20" s="56">
        <v>39.8675</v>
      </c>
      <c r="V20" s="57" t="s">
        <v>186</v>
      </c>
      <c r="W20" s="54" t="s">
        <v>195</v>
      </c>
    </row>
    <row r="21" spans="2:23" s="17" customFormat="1" ht="32.25" customHeight="1" x14ac:dyDescent="0.25">
      <c r="B21" s="28">
        <f t="shared" si="2"/>
        <v>4</v>
      </c>
      <c r="C21" s="47">
        <f>'(1) Приобретение электроэнергии'!$C$18</f>
        <v>45869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28" t="s">
        <v>201</v>
      </c>
      <c r="R21" s="39">
        <f t="shared" ref="R21:R27" si="3">U21/T21</f>
        <v>7.1428599999999998</v>
      </c>
      <c r="S21" s="28" t="s">
        <v>182</v>
      </c>
      <c r="T21" s="55">
        <v>2</v>
      </c>
      <c r="U21" s="56">
        <v>14.28572</v>
      </c>
      <c r="V21" s="57" t="s">
        <v>187</v>
      </c>
      <c r="W21" s="54" t="s">
        <v>196</v>
      </c>
    </row>
    <row r="22" spans="2:23" s="17" customFormat="1" ht="32.25" customHeight="1" x14ac:dyDescent="0.25">
      <c r="B22" s="28">
        <f t="shared" si="2"/>
        <v>5</v>
      </c>
      <c r="C22" s="47">
        <f>'(1) Приобретение электроэнергии'!$C$18</f>
        <v>45869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28" t="s">
        <v>201</v>
      </c>
      <c r="R22" s="39">
        <f t="shared" si="3"/>
        <v>2.8208350000000002</v>
      </c>
      <c r="S22" s="28" t="s">
        <v>182</v>
      </c>
      <c r="T22" s="55">
        <v>2</v>
      </c>
      <c r="U22" s="56">
        <v>5.6416700000000004</v>
      </c>
      <c r="V22" s="57" t="s">
        <v>188</v>
      </c>
      <c r="W22" s="54" t="s">
        <v>197</v>
      </c>
    </row>
    <row r="23" spans="2:23" s="17" customFormat="1" ht="32.25" customHeight="1" x14ac:dyDescent="0.25">
      <c r="B23" s="28">
        <f t="shared" si="2"/>
        <v>6</v>
      </c>
      <c r="C23" s="47">
        <f>'(1) Приобретение электроэнергии'!$C$18</f>
        <v>45869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28" t="s">
        <v>201</v>
      </c>
      <c r="R23" s="39">
        <f t="shared" si="3"/>
        <v>2.1541255500146668</v>
      </c>
      <c r="S23" s="28" t="s">
        <v>182</v>
      </c>
      <c r="T23" s="55">
        <v>34.090000000000003</v>
      </c>
      <c r="U23" s="56">
        <v>73.434139999999999</v>
      </c>
      <c r="V23" s="57" t="s">
        <v>189</v>
      </c>
      <c r="W23" s="54" t="s">
        <v>198</v>
      </c>
    </row>
    <row r="24" spans="2:23" s="17" customFormat="1" ht="32.25" customHeight="1" x14ac:dyDescent="0.25">
      <c r="B24" s="28">
        <f t="shared" si="2"/>
        <v>7</v>
      </c>
      <c r="C24" s="47">
        <f>'(1) Приобретение электроэнергии'!$C$18</f>
        <v>45869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28" t="s">
        <v>201</v>
      </c>
      <c r="R24" s="39">
        <f t="shared" si="3"/>
        <v>2.8416700000000001</v>
      </c>
      <c r="S24" s="28" t="s">
        <v>182</v>
      </c>
      <c r="T24" s="55">
        <v>1</v>
      </c>
      <c r="U24" s="56">
        <v>2.8416700000000001</v>
      </c>
      <c r="V24" s="57" t="s">
        <v>190</v>
      </c>
      <c r="W24" s="54" t="s">
        <v>199</v>
      </c>
    </row>
    <row r="25" spans="2:23" s="17" customFormat="1" ht="32.25" customHeight="1" x14ac:dyDescent="0.25">
      <c r="B25" s="28">
        <f t="shared" si="2"/>
        <v>8</v>
      </c>
      <c r="C25" s="47">
        <f>'(1) Приобретение электроэнергии'!$C$18</f>
        <v>45869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28" t="s">
        <v>201</v>
      </c>
      <c r="R25" s="39">
        <f t="shared" si="3"/>
        <v>14.4125</v>
      </c>
      <c r="S25" s="28" t="s">
        <v>182</v>
      </c>
      <c r="T25" s="55">
        <v>3</v>
      </c>
      <c r="U25" s="56">
        <v>43.237499999999997</v>
      </c>
      <c r="V25" s="57" t="s">
        <v>191</v>
      </c>
      <c r="W25" s="54" t="s">
        <v>200</v>
      </c>
    </row>
    <row r="26" spans="2:23" s="17" customFormat="1" ht="32.25" customHeight="1" x14ac:dyDescent="0.25">
      <c r="B26" s="28">
        <f t="shared" si="2"/>
        <v>9</v>
      </c>
      <c r="C26" s="47">
        <f>'(1) Приобретение электроэнергии'!$C$18</f>
        <v>45869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28" t="s">
        <v>201</v>
      </c>
      <c r="R26" s="39">
        <f t="shared" si="3"/>
        <v>0.12909259259259259</v>
      </c>
      <c r="S26" s="28" t="s">
        <v>182</v>
      </c>
      <c r="T26" s="55">
        <v>27</v>
      </c>
      <c r="U26" s="56">
        <v>3.4855</v>
      </c>
      <c r="V26" s="57" t="s">
        <v>192</v>
      </c>
      <c r="W26" s="54" t="s">
        <v>202</v>
      </c>
    </row>
    <row r="27" spans="2:23" s="17" customFormat="1" ht="32.25" customHeight="1" x14ac:dyDescent="0.25">
      <c r="B27" s="28">
        <f t="shared" si="2"/>
        <v>10</v>
      </c>
      <c r="C27" s="47">
        <f>'(1) Приобретение электроэнергии'!$C$18</f>
        <v>45869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28" t="s">
        <v>201</v>
      </c>
      <c r="R27" s="39">
        <f t="shared" si="3"/>
        <v>3.2566649999999999</v>
      </c>
      <c r="S27" s="28" t="s">
        <v>182</v>
      </c>
      <c r="T27" s="55">
        <v>2</v>
      </c>
      <c r="U27" s="56">
        <v>6.5133299999999998</v>
      </c>
      <c r="V27" s="57" t="s">
        <v>193</v>
      </c>
      <c r="W27" s="54" t="s">
        <v>203</v>
      </c>
    </row>
    <row r="28" spans="2:23" s="17" customFormat="1" ht="32.25" customHeight="1" x14ac:dyDescent="0.25">
      <c r="B28" s="28">
        <f t="shared" si="2"/>
        <v>11</v>
      </c>
      <c r="C28" s="47">
        <f>'(1) Приобретение электроэнергии'!$C$18</f>
        <v>45869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28" t="s">
        <v>201</v>
      </c>
      <c r="R28" s="39">
        <f t="shared" si="1"/>
        <v>0.13797285714285715</v>
      </c>
      <c r="S28" s="28" t="s">
        <v>182</v>
      </c>
      <c r="T28" s="55">
        <v>21</v>
      </c>
      <c r="U28" s="56">
        <v>2.8974299999999999</v>
      </c>
      <c r="V28" s="57" t="s">
        <v>109</v>
      </c>
      <c r="W28" s="54" t="s">
        <v>204</v>
      </c>
    </row>
    <row r="29" spans="2:23" s="17" customFormat="1" ht="47.25" customHeight="1" x14ac:dyDescent="0.25">
      <c r="B29" s="28">
        <f t="shared" si="2"/>
        <v>12</v>
      </c>
      <c r="C29" s="47">
        <f>'(1) Приобретение электроэнергии'!$C$18</f>
        <v>45869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28" t="s">
        <v>72</v>
      </c>
      <c r="R29" s="39">
        <f t="shared" si="1"/>
        <v>5.2514092140921411</v>
      </c>
      <c r="S29" s="28" t="s">
        <v>73</v>
      </c>
      <c r="T29" s="51">
        <v>4.0590000000000002</v>
      </c>
      <c r="U29" s="56">
        <v>21.315470000000001</v>
      </c>
      <c r="V29" s="54" t="s">
        <v>74</v>
      </c>
      <c r="W29" s="57" t="s">
        <v>183</v>
      </c>
    </row>
    <row r="30" spans="2:23" ht="15.75" x14ac:dyDescent="0.25">
      <c r="B30" t="str">
        <f>'(1) Приобретение электроэнергии'!B21</f>
        <v>* Информация представлена при наличии документов по состоянию на 10.09.2025</v>
      </c>
      <c r="Q30" s="37"/>
    </row>
  </sheetData>
  <autoFilter ref="B17:W29" xr:uid="{00000000-0001-0000-0100-000000000000}"/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31" sqref="K31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L30" sqref="L30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63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L23" sqref="L23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15.75" x14ac:dyDescent="0.25">
      <c r="B18" s="28" t="s">
        <v>50</v>
      </c>
      <c r="C18" s="3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40" t="s">
        <v>50</v>
      </c>
      <c r="S18" s="28" t="s">
        <v>50</v>
      </c>
      <c r="T18" s="40" t="s">
        <v>50</v>
      </c>
      <c r="U18" s="40" t="s">
        <v>50</v>
      </c>
      <c r="V18" s="28" t="s">
        <v>50</v>
      </c>
      <c r="W18" s="28" t="s">
        <v>50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N27" sqref="N27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O29" sqref="O29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V30" sqref="V30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S25" sqref="S2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73"/>
  <sheetViews>
    <sheetView topLeftCell="A2" zoomScale="70" zoomScaleNormal="70" workbookViewId="0">
      <pane xSplit="3" ySplit="16" topLeftCell="D25" activePane="bottomRight" state="frozen"/>
      <selection activeCell="A2" sqref="A2"/>
      <selection pane="topRight" activeCell="D2" sqref="D2"/>
      <selection pane="bottomLeft" activeCell="A18" sqref="A18"/>
      <selection pane="bottomRight" activeCell="S29" sqref="S29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63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8">
        <f>'(1) Приобретение электроэнергии'!$C$18</f>
        <v>45869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41" t="s">
        <v>68</v>
      </c>
      <c r="R18" s="58">
        <f>U18/T18</f>
        <v>1.4013599999999999</v>
      </c>
      <c r="S18" s="52" t="s">
        <v>67</v>
      </c>
      <c r="T18" s="52">
        <v>22</v>
      </c>
      <c r="U18" s="58">
        <f>30829.92/1000</f>
        <v>30.829919999999998</v>
      </c>
      <c r="V18" s="54" t="s">
        <v>66</v>
      </c>
      <c r="W18" s="54" t="s">
        <v>118</v>
      </c>
      <c r="Y18" s="42"/>
      <c r="Z18" s="42"/>
    </row>
    <row r="19" spans="2:26" s="17" customFormat="1" ht="30" customHeight="1" x14ac:dyDescent="0.25">
      <c r="B19" s="28">
        <f>B18+1</f>
        <v>2</v>
      </c>
      <c r="C19" s="48">
        <f>'(1) Приобретение электроэнергии'!$C$18</f>
        <v>45869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41" t="s">
        <v>65</v>
      </c>
      <c r="R19" s="58">
        <f t="shared" ref="R19:R46" si="0">U19/T19</f>
        <v>8.3333333333333339</v>
      </c>
      <c r="S19" s="52" t="s">
        <v>49</v>
      </c>
      <c r="T19" s="52">
        <v>1.2</v>
      </c>
      <c r="U19" s="58">
        <v>10</v>
      </c>
      <c r="V19" s="54" t="s">
        <v>64</v>
      </c>
      <c r="W19" s="54" t="s">
        <v>119</v>
      </c>
      <c r="Y19" s="42"/>
      <c r="Z19" s="42"/>
    </row>
    <row r="20" spans="2:26" s="17" customFormat="1" ht="30" customHeight="1" x14ac:dyDescent="0.25">
      <c r="B20" s="28">
        <f t="shared" ref="B20:B59" si="1">B19+1</f>
        <v>3</v>
      </c>
      <c r="C20" s="48">
        <f>'(1) Приобретение электроэнергии'!$C$18</f>
        <v>45869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41" t="s">
        <v>94</v>
      </c>
      <c r="R20" s="58">
        <f t="shared" si="0"/>
        <v>5.5</v>
      </c>
      <c r="S20" s="52" t="s">
        <v>49</v>
      </c>
      <c r="T20" s="52">
        <v>4</v>
      </c>
      <c r="U20" s="58">
        <v>22</v>
      </c>
      <c r="V20" s="54" t="s">
        <v>102</v>
      </c>
      <c r="W20" s="54" t="s">
        <v>120</v>
      </c>
      <c r="Y20" s="42"/>
      <c r="Z20" s="42"/>
    </row>
    <row r="21" spans="2:26" s="17" customFormat="1" ht="32.25" customHeight="1" x14ac:dyDescent="0.25">
      <c r="B21" s="28">
        <f t="shared" si="1"/>
        <v>4</v>
      </c>
      <c r="C21" s="48">
        <f>'(1) Приобретение электроэнергии'!$C$18</f>
        <v>45869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43" t="s">
        <v>56</v>
      </c>
      <c r="R21" s="51">
        <f t="shared" ref="R21" si="2">U21/T21</f>
        <v>3.1680000000000001</v>
      </c>
      <c r="S21" s="52" t="s">
        <v>52</v>
      </c>
      <c r="T21" s="55">
        <v>1</v>
      </c>
      <c r="U21" s="53">
        <v>3.1680000000000001</v>
      </c>
      <c r="V21" s="57" t="s">
        <v>105</v>
      </c>
      <c r="W21" s="57" t="s">
        <v>121</v>
      </c>
      <c r="Y21" s="42"/>
      <c r="Z21" s="42"/>
    </row>
    <row r="22" spans="2:26" s="17" customFormat="1" ht="40.5" customHeight="1" x14ac:dyDescent="0.25">
      <c r="B22" s="28">
        <f t="shared" si="1"/>
        <v>5</v>
      </c>
      <c r="C22" s="48">
        <f>'(1) Приобретение электроэнергии'!$C$18</f>
        <v>45869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41" t="s">
        <v>99</v>
      </c>
      <c r="R22" s="51">
        <f t="shared" ref="R22" si="3">U22/T22</f>
        <v>60</v>
      </c>
      <c r="S22" s="52" t="s">
        <v>122</v>
      </c>
      <c r="T22" s="55">
        <v>2</v>
      </c>
      <c r="U22" s="53">
        <v>120</v>
      </c>
      <c r="V22" s="57" t="s">
        <v>98</v>
      </c>
      <c r="W22" s="57" t="s">
        <v>123</v>
      </c>
      <c r="Y22" s="42"/>
      <c r="Z22" s="42"/>
    </row>
    <row r="23" spans="2:26" s="17" customFormat="1" ht="32.25" customHeight="1" x14ac:dyDescent="0.25">
      <c r="B23" s="28">
        <f t="shared" si="1"/>
        <v>6</v>
      </c>
      <c r="C23" s="48">
        <f>'(1) Приобретение электроэнергии'!$C$18</f>
        <v>45869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41" t="s">
        <v>127</v>
      </c>
      <c r="R23" s="51">
        <f t="shared" si="0"/>
        <v>0.5</v>
      </c>
      <c r="S23" s="52" t="s">
        <v>49</v>
      </c>
      <c r="T23" s="55">
        <v>23</v>
      </c>
      <c r="U23" s="56">
        <v>11.5</v>
      </c>
      <c r="V23" s="57" t="s">
        <v>69</v>
      </c>
      <c r="W23" s="57" t="s">
        <v>124</v>
      </c>
      <c r="Y23" s="42"/>
      <c r="Z23" s="42"/>
    </row>
    <row r="24" spans="2:26" s="17" customFormat="1" ht="32.25" customHeight="1" x14ac:dyDescent="0.25">
      <c r="B24" s="28">
        <f t="shared" si="1"/>
        <v>7</v>
      </c>
      <c r="C24" s="48">
        <f>'(1) Приобретение электроэнергии'!$C$18</f>
        <v>45869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41" t="s">
        <v>126</v>
      </c>
      <c r="R24" s="51">
        <f t="shared" ref="R24" si="4">U24/T24</f>
        <v>4.2</v>
      </c>
      <c r="S24" s="52" t="s">
        <v>49</v>
      </c>
      <c r="T24" s="55">
        <v>1</v>
      </c>
      <c r="U24" s="56">
        <v>4.2</v>
      </c>
      <c r="V24" s="57" t="s">
        <v>69</v>
      </c>
      <c r="W24" s="57" t="s">
        <v>125</v>
      </c>
      <c r="Y24" s="42"/>
      <c r="Z24" s="42"/>
    </row>
    <row r="25" spans="2:26" s="18" customFormat="1" ht="22.5" customHeight="1" x14ac:dyDescent="0.25">
      <c r="B25" s="28">
        <f t="shared" si="1"/>
        <v>8</v>
      </c>
      <c r="C25" s="48">
        <f>'(1) Приобретение электроэнергии'!$C$18</f>
        <v>45869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43" t="s">
        <v>56</v>
      </c>
      <c r="R25" s="59">
        <f t="shared" ref="R25" si="5">U25/T25</f>
        <v>3.75</v>
      </c>
      <c r="S25" s="52" t="s">
        <v>52</v>
      </c>
      <c r="T25" s="60">
        <v>1.2</v>
      </c>
      <c r="U25" s="61">
        <v>4.5</v>
      </c>
      <c r="V25" s="62" t="s">
        <v>80</v>
      </c>
      <c r="W25" s="62" t="s">
        <v>128</v>
      </c>
      <c r="Y25" s="42"/>
      <c r="Z25" s="42"/>
    </row>
    <row r="26" spans="2:26" s="17" customFormat="1" ht="34.5" customHeight="1" x14ac:dyDescent="0.25">
      <c r="B26" s="28">
        <f t="shared" si="1"/>
        <v>9</v>
      </c>
      <c r="C26" s="48">
        <f>'(1) Приобретение электроэнергии'!$C$18</f>
        <v>45869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43" t="s">
        <v>56</v>
      </c>
      <c r="R26" s="59">
        <f t="shared" si="0"/>
        <v>5.8508333333333331</v>
      </c>
      <c r="S26" s="52" t="s">
        <v>52</v>
      </c>
      <c r="T26" s="60">
        <v>1.2</v>
      </c>
      <c r="U26" s="59">
        <v>7.0209999999999999</v>
      </c>
      <c r="V26" s="54" t="s">
        <v>84</v>
      </c>
      <c r="W26" s="62" t="s">
        <v>129</v>
      </c>
      <c r="Y26" s="42"/>
      <c r="Z26" s="42"/>
    </row>
    <row r="27" spans="2:26" s="17" customFormat="1" ht="32.25" customHeight="1" x14ac:dyDescent="0.25">
      <c r="B27" s="28">
        <f t="shared" si="1"/>
        <v>10</v>
      </c>
      <c r="C27" s="48">
        <f>'(1) Приобретение электроэнергии'!$C$18</f>
        <v>45869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41" t="s">
        <v>92</v>
      </c>
      <c r="R27" s="51">
        <f>U27/T27</f>
        <v>1.2887087500000001</v>
      </c>
      <c r="S27" s="52" t="s">
        <v>49</v>
      </c>
      <c r="T27" s="55">
        <v>16</v>
      </c>
      <c r="U27" s="53">
        <v>20.619340000000001</v>
      </c>
      <c r="V27" s="57" t="s">
        <v>83</v>
      </c>
      <c r="W27" s="54" t="s">
        <v>130</v>
      </c>
      <c r="Y27" s="42"/>
      <c r="Z27" s="42"/>
    </row>
    <row r="28" spans="2:26" s="17" customFormat="1" ht="35.25" customHeight="1" x14ac:dyDescent="0.25">
      <c r="B28" s="28">
        <f t="shared" si="1"/>
        <v>11</v>
      </c>
      <c r="C28" s="48">
        <f>'(1) Приобретение электроэнергии'!$C$18</f>
        <v>45869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45" t="s">
        <v>86</v>
      </c>
      <c r="R28" s="59">
        <f t="shared" si="0"/>
        <v>0.18155003387587251</v>
      </c>
      <c r="S28" s="60" t="s">
        <v>87</v>
      </c>
      <c r="T28" s="61">
        <f>317.335/2</f>
        <v>158.66749999999999</v>
      </c>
      <c r="U28" s="61">
        <v>28.806090000000001</v>
      </c>
      <c r="V28" s="62" t="s">
        <v>88</v>
      </c>
      <c r="W28" s="62" t="s">
        <v>131</v>
      </c>
      <c r="Y28" s="42"/>
      <c r="Z28" s="42"/>
    </row>
    <row r="29" spans="2:26" s="17" customFormat="1" ht="48.75" customHeight="1" x14ac:dyDescent="0.25">
      <c r="B29" s="28">
        <f t="shared" si="1"/>
        <v>12</v>
      </c>
      <c r="C29" s="48">
        <f>'(1) Приобретение электроэнергии'!$C$18</f>
        <v>45869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45" t="s">
        <v>89</v>
      </c>
      <c r="R29" s="59">
        <f t="shared" si="0"/>
        <v>4.128043478260869</v>
      </c>
      <c r="S29" s="52" t="s">
        <v>101</v>
      </c>
      <c r="T29" s="61">
        <v>0.23</v>
      </c>
      <c r="U29" s="61">
        <v>0.94945000000000002</v>
      </c>
      <c r="V29" s="62" t="s">
        <v>90</v>
      </c>
      <c r="W29" s="63" t="s">
        <v>132</v>
      </c>
      <c r="Y29" s="42"/>
      <c r="Z29" s="42"/>
    </row>
    <row r="30" spans="2:26" s="17" customFormat="1" ht="34.5" customHeight="1" x14ac:dyDescent="0.25">
      <c r="B30" s="28">
        <f t="shared" si="1"/>
        <v>13</v>
      </c>
      <c r="C30" s="48">
        <f>'(1) Приобретение электроэнергии'!$C$18</f>
        <v>45869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43" t="s">
        <v>56</v>
      </c>
      <c r="R30" s="59">
        <f t="shared" si="0"/>
        <v>33.458674999999999</v>
      </c>
      <c r="S30" s="52" t="s">
        <v>52</v>
      </c>
      <c r="T30" s="60">
        <v>1.2</v>
      </c>
      <c r="U30" s="59">
        <v>40.150410000000001</v>
      </c>
      <c r="V30" s="54" t="s">
        <v>85</v>
      </c>
      <c r="W30" s="62" t="s">
        <v>133</v>
      </c>
      <c r="Y30" s="42"/>
      <c r="Z30" s="42"/>
    </row>
    <row r="31" spans="2:26" s="17" customFormat="1" ht="34.5" customHeight="1" x14ac:dyDescent="0.25">
      <c r="B31" s="28">
        <f t="shared" si="1"/>
        <v>14</v>
      </c>
      <c r="C31" s="48">
        <f>'(1) Приобретение электроэнергии'!$C$18</f>
        <v>45869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43" t="s">
        <v>56</v>
      </c>
      <c r="R31" s="59" t="str">
        <f>IFERROR(U31/T31,"-")</f>
        <v>-</v>
      </c>
      <c r="S31" s="52" t="s">
        <v>52</v>
      </c>
      <c r="T31" s="60">
        <v>0</v>
      </c>
      <c r="U31" s="59">
        <v>0</v>
      </c>
      <c r="V31" s="54" t="s">
        <v>93</v>
      </c>
      <c r="W31" s="54" t="s">
        <v>134</v>
      </c>
      <c r="Y31" s="42"/>
      <c r="Z31" s="42"/>
    </row>
    <row r="32" spans="2:26" s="17" customFormat="1" ht="34.5" customHeight="1" x14ac:dyDescent="0.25">
      <c r="B32" s="28">
        <f t="shared" si="1"/>
        <v>15</v>
      </c>
      <c r="C32" s="48">
        <f>'(1) Приобретение электроэнергии'!$C$18</f>
        <v>45869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43" t="s">
        <v>56</v>
      </c>
      <c r="R32" s="59">
        <f t="shared" ref="R32:R38" si="6">U32/T32</f>
        <v>3</v>
      </c>
      <c r="S32" s="52" t="s">
        <v>52</v>
      </c>
      <c r="T32" s="60">
        <v>1.2</v>
      </c>
      <c r="U32" s="59">
        <v>3.6</v>
      </c>
      <c r="V32" s="54" t="s">
        <v>81</v>
      </c>
      <c r="W32" s="62" t="s">
        <v>135</v>
      </c>
      <c r="Y32" s="42"/>
      <c r="Z32" s="42"/>
    </row>
    <row r="33" spans="2:26" s="17" customFormat="1" ht="34.5" customHeight="1" x14ac:dyDescent="0.25">
      <c r="B33" s="28">
        <f t="shared" si="1"/>
        <v>16</v>
      </c>
      <c r="C33" s="48">
        <f>'(1) Приобретение электроэнергии'!$C$18</f>
        <v>45869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43" t="s">
        <v>56</v>
      </c>
      <c r="R33" s="59">
        <f t="shared" si="6"/>
        <v>2</v>
      </c>
      <c r="S33" s="52" t="s">
        <v>52</v>
      </c>
      <c r="T33" s="60">
        <v>1</v>
      </c>
      <c r="U33" s="59">
        <v>2</v>
      </c>
      <c r="V33" s="54" t="s">
        <v>104</v>
      </c>
      <c r="W33" s="54" t="s">
        <v>207</v>
      </c>
      <c r="Y33" s="42"/>
      <c r="Z33" s="42"/>
    </row>
    <row r="34" spans="2:26" s="17" customFormat="1" ht="34.5" customHeight="1" x14ac:dyDescent="0.25">
      <c r="B34" s="28">
        <f t="shared" si="1"/>
        <v>17</v>
      </c>
      <c r="C34" s="48">
        <f>'(1) Приобретение электроэнергии'!$C$18</f>
        <v>45869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41" t="s">
        <v>111</v>
      </c>
      <c r="R34" s="59">
        <f t="shared" si="6"/>
        <v>80</v>
      </c>
      <c r="S34" s="52" t="s">
        <v>52</v>
      </c>
      <c r="T34" s="60">
        <v>1</v>
      </c>
      <c r="U34" s="59">
        <v>80</v>
      </c>
      <c r="V34" s="54" t="s">
        <v>110</v>
      </c>
      <c r="W34" s="62" t="s">
        <v>136</v>
      </c>
      <c r="Y34" s="42"/>
      <c r="Z34" s="42"/>
    </row>
    <row r="35" spans="2:26" s="17" customFormat="1" ht="34.5" customHeight="1" x14ac:dyDescent="0.25">
      <c r="B35" s="28">
        <f t="shared" si="1"/>
        <v>18</v>
      </c>
      <c r="C35" s="48">
        <f>'(1) Приобретение электроэнергии'!$C$18</f>
        <v>45869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45" t="s">
        <v>100</v>
      </c>
      <c r="R35" s="59" t="s">
        <v>134</v>
      </c>
      <c r="S35" s="52" t="s">
        <v>52</v>
      </c>
      <c r="T35" s="60">
        <v>0</v>
      </c>
      <c r="U35" s="59">
        <v>0</v>
      </c>
      <c r="V35" s="54" t="s">
        <v>112</v>
      </c>
      <c r="W35" s="54" t="s">
        <v>134</v>
      </c>
      <c r="Y35" s="42"/>
      <c r="Z35" s="42"/>
    </row>
    <row r="36" spans="2:26" s="17" customFormat="1" ht="34.5" customHeight="1" x14ac:dyDescent="0.25">
      <c r="B36" s="28">
        <f t="shared" si="1"/>
        <v>19</v>
      </c>
      <c r="C36" s="48">
        <f>'(1) Приобретение электроэнергии'!$C$18</f>
        <v>45869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45" t="s">
        <v>100</v>
      </c>
      <c r="R36" s="59" t="s">
        <v>134</v>
      </c>
      <c r="S36" s="52" t="s">
        <v>52</v>
      </c>
      <c r="T36" s="60">
        <v>0</v>
      </c>
      <c r="U36" s="59">
        <v>0</v>
      </c>
      <c r="V36" s="54" t="s">
        <v>113</v>
      </c>
      <c r="W36" s="54" t="s">
        <v>134</v>
      </c>
      <c r="Y36" s="42"/>
      <c r="Z36" s="42"/>
    </row>
    <row r="37" spans="2:26" s="17" customFormat="1" ht="31.5" x14ac:dyDescent="0.25">
      <c r="B37" s="28">
        <f t="shared" si="1"/>
        <v>20</v>
      </c>
      <c r="C37" s="48">
        <f>'(1) Приобретение электроэнергии'!$C$18</f>
        <v>45869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41" t="s">
        <v>82</v>
      </c>
      <c r="R37" s="59">
        <f t="shared" si="6"/>
        <v>7.373333333333334</v>
      </c>
      <c r="S37" s="52" t="s">
        <v>122</v>
      </c>
      <c r="T37" s="60">
        <v>3</v>
      </c>
      <c r="U37" s="59">
        <v>22.12</v>
      </c>
      <c r="V37" s="63" t="s">
        <v>97</v>
      </c>
      <c r="W37" s="64" t="s">
        <v>137</v>
      </c>
      <c r="Y37" s="42"/>
      <c r="Z37" s="42"/>
    </row>
    <row r="38" spans="2:26" s="17" customFormat="1" ht="15.75" x14ac:dyDescent="0.25">
      <c r="B38" s="28">
        <f t="shared" si="1"/>
        <v>21</v>
      </c>
      <c r="C38" s="48">
        <f>'(1) Приобретение электроэнергии'!$C$18</f>
        <v>45869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43" t="s">
        <v>71</v>
      </c>
      <c r="R38" s="59">
        <f t="shared" si="6"/>
        <v>5.0149999999999997</v>
      </c>
      <c r="S38" s="52" t="s">
        <v>49</v>
      </c>
      <c r="T38" s="60">
        <v>1</v>
      </c>
      <c r="U38" s="59">
        <v>5.0149999999999997</v>
      </c>
      <c r="V38" s="63" t="s">
        <v>95</v>
      </c>
      <c r="W38" s="63" t="s">
        <v>138</v>
      </c>
      <c r="Y38" s="42"/>
      <c r="Z38" s="42"/>
    </row>
    <row r="39" spans="2:26" s="17" customFormat="1" ht="15.75" x14ac:dyDescent="0.25">
      <c r="B39" s="28">
        <f t="shared" si="1"/>
        <v>22</v>
      </c>
      <c r="C39" s="48">
        <f>'(1) Приобретение электроэнергии'!$C$18</f>
        <v>45869</v>
      </c>
      <c r="D39" s="28" t="s">
        <v>50</v>
      </c>
      <c r="E39" s="28" t="s">
        <v>50</v>
      </c>
      <c r="F39" s="28" t="s">
        <v>50</v>
      </c>
      <c r="G39" s="28" t="s">
        <v>50</v>
      </c>
      <c r="H39" s="28" t="s">
        <v>50</v>
      </c>
      <c r="I39" s="28" t="s">
        <v>50</v>
      </c>
      <c r="J39" s="28" t="s">
        <v>50</v>
      </c>
      <c r="K39" s="28" t="s">
        <v>50</v>
      </c>
      <c r="L39" s="28" t="s">
        <v>50</v>
      </c>
      <c r="M39" s="28" t="s">
        <v>50</v>
      </c>
      <c r="N39" s="28" t="s">
        <v>50</v>
      </c>
      <c r="O39" s="28" t="s">
        <v>51</v>
      </c>
      <c r="P39" s="28" t="s">
        <v>50</v>
      </c>
      <c r="Q39" s="43" t="s">
        <v>71</v>
      </c>
      <c r="R39" s="59">
        <f t="shared" si="0"/>
        <v>0.18254422110552765</v>
      </c>
      <c r="S39" s="52" t="s">
        <v>96</v>
      </c>
      <c r="T39" s="60">
        <f>199</f>
        <v>199</v>
      </c>
      <c r="U39" s="59">
        <f>36326.3/1000</f>
        <v>36.326300000000003</v>
      </c>
      <c r="V39" s="63" t="s">
        <v>70</v>
      </c>
      <c r="W39" s="63" t="s">
        <v>139</v>
      </c>
      <c r="Y39" s="42"/>
      <c r="Z39" s="42"/>
    </row>
    <row r="40" spans="2:26" s="17" customFormat="1" ht="15.75" x14ac:dyDescent="0.25">
      <c r="B40" s="28">
        <f t="shared" si="1"/>
        <v>23</v>
      </c>
      <c r="C40" s="48">
        <f>'(1) Приобретение электроэнергии'!$C$18</f>
        <v>45869</v>
      </c>
      <c r="D40" s="28" t="s">
        <v>50</v>
      </c>
      <c r="E40" s="28" t="s">
        <v>50</v>
      </c>
      <c r="F40" s="28" t="s">
        <v>50</v>
      </c>
      <c r="G40" s="28" t="s">
        <v>50</v>
      </c>
      <c r="H40" s="28" t="s">
        <v>50</v>
      </c>
      <c r="I40" s="28" t="s">
        <v>50</v>
      </c>
      <c r="J40" s="28" t="s">
        <v>50</v>
      </c>
      <c r="K40" s="28" t="s">
        <v>50</v>
      </c>
      <c r="L40" s="28" t="s">
        <v>50</v>
      </c>
      <c r="M40" s="28" t="s">
        <v>50</v>
      </c>
      <c r="N40" s="28" t="s">
        <v>50</v>
      </c>
      <c r="O40" s="28" t="s">
        <v>51</v>
      </c>
      <c r="P40" s="28" t="s">
        <v>50</v>
      </c>
      <c r="Q40" s="43" t="s">
        <v>56</v>
      </c>
      <c r="R40" s="59">
        <f t="shared" si="0"/>
        <v>7.4081422569444442</v>
      </c>
      <c r="S40" s="52" t="s">
        <v>103</v>
      </c>
      <c r="T40" s="60">
        <v>288</v>
      </c>
      <c r="U40" s="59">
        <v>2133.5449699999999</v>
      </c>
      <c r="V40" s="63" t="s">
        <v>70</v>
      </c>
      <c r="W40" s="63" t="s">
        <v>140</v>
      </c>
      <c r="Y40" s="42"/>
      <c r="Z40" s="42"/>
    </row>
    <row r="41" spans="2:26" s="17" customFormat="1" ht="31.5" x14ac:dyDescent="0.25">
      <c r="B41" s="28">
        <f t="shared" si="1"/>
        <v>24</v>
      </c>
      <c r="C41" s="48">
        <f>'(1) Приобретение электроэнергии'!$C$18</f>
        <v>45869</v>
      </c>
      <c r="D41" s="28" t="s">
        <v>50</v>
      </c>
      <c r="E41" s="28" t="s">
        <v>50</v>
      </c>
      <c r="F41" s="28" t="s">
        <v>50</v>
      </c>
      <c r="G41" s="28" t="s">
        <v>50</v>
      </c>
      <c r="H41" s="28" t="s">
        <v>50</v>
      </c>
      <c r="I41" s="28" t="s">
        <v>50</v>
      </c>
      <c r="J41" s="28" t="s">
        <v>50</v>
      </c>
      <c r="K41" s="28" t="s">
        <v>50</v>
      </c>
      <c r="L41" s="28" t="s">
        <v>50</v>
      </c>
      <c r="M41" s="28" t="s">
        <v>50</v>
      </c>
      <c r="N41" s="28" t="s">
        <v>50</v>
      </c>
      <c r="O41" s="28" t="s">
        <v>51</v>
      </c>
      <c r="P41" s="28" t="s">
        <v>50</v>
      </c>
      <c r="Q41" s="45" t="s">
        <v>60</v>
      </c>
      <c r="R41" s="59">
        <f t="shared" si="0"/>
        <v>2.5350000000000001</v>
      </c>
      <c r="S41" s="52" t="s">
        <v>49</v>
      </c>
      <c r="T41" s="60">
        <v>1</v>
      </c>
      <c r="U41" s="59">
        <v>2.5350000000000001</v>
      </c>
      <c r="V41" s="54" t="s">
        <v>76</v>
      </c>
      <c r="W41" s="62" t="s">
        <v>141</v>
      </c>
      <c r="Y41" s="42"/>
      <c r="Z41" s="42"/>
    </row>
    <row r="42" spans="2:26" s="17" customFormat="1" ht="31.5" x14ac:dyDescent="0.25">
      <c r="B42" s="28">
        <f t="shared" si="1"/>
        <v>25</v>
      </c>
      <c r="C42" s="48">
        <f>'(1) Приобретение электроэнергии'!$C$18</f>
        <v>45869</v>
      </c>
      <c r="D42" s="28" t="s">
        <v>50</v>
      </c>
      <c r="E42" s="28" t="s">
        <v>50</v>
      </c>
      <c r="F42" s="28" t="s">
        <v>50</v>
      </c>
      <c r="G42" s="28" t="s">
        <v>50</v>
      </c>
      <c r="H42" s="28" t="s">
        <v>50</v>
      </c>
      <c r="I42" s="28" t="s">
        <v>50</v>
      </c>
      <c r="J42" s="28" t="s">
        <v>50</v>
      </c>
      <c r="K42" s="28" t="s">
        <v>50</v>
      </c>
      <c r="L42" s="28" t="s">
        <v>50</v>
      </c>
      <c r="M42" s="28" t="s">
        <v>50</v>
      </c>
      <c r="N42" s="28" t="s">
        <v>50</v>
      </c>
      <c r="O42" s="28" t="s">
        <v>51</v>
      </c>
      <c r="P42" s="28" t="s">
        <v>50</v>
      </c>
      <c r="Q42" s="45" t="s">
        <v>75</v>
      </c>
      <c r="R42" s="59">
        <f t="shared" si="0"/>
        <v>8.9240100000000009</v>
      </c>
      <c r="S42" s="52" t="s">
        <v>52</v>
      </c>
      <c r="T42" s="60">
        <v>1</v>
      </c>
      <c r="U42" s="59">
        <v>8.9240100000000009</v>
      </c>
      <c r="V42" s="63" t="s">
        <v>57</v>
      </c>
      <c r="W42" s="64" t="s">
        <v>142</v>
      </c>
      <c r="Y42" s="42"/>
      <c r="Z42" s="42"/>
    </row>
    <row r="43" spans="2:26" s="17" customFormat="1" ht="31.5" x14ac:dyDescent="0.25">
      <c r="B43" s="28">
        <f t="shared" si="1"/>
        <v>26</v>
      </c>
      <c r="C43" s="48">
        <f>'(1) Приобретение электроэнергии'!$C$18</f>
        <v>45869</v>
      </c>
      <c r="D43" s="28" t="s">
        <v>50</v>
      </c>
      <c r="E43" s="28" t="s">
        <v>50</v>
      </c>
      <c r="F43" s="28" t="s">
        <v>50</v>
      </c>
      <c r="G43" s="28" t="s">
        <v>50</v>
      </c>
      <c r="H43" s="28" t="s">
        <v>50</v>
      </c>
      <c r="I43" s="28" t="s">
        <v>50</v>
      </c>
      <c r="J43" s="28" t="s">
        <v>50</v>
      </c>
      <c r="K43" s="28" t="s">
        <v>50</v>
      </c>
      <c r="L43" s="28" t="s">
        <v>50</v>
      </c>
      <c r="M43" s="28" t="s">
        <v>50</v>
      </c>
      <c r="N43" s="28" t="s">
        <v>50</v>
      </c>
      <c r="O43" s="28" t="s">
        <v>51</v>
      </c>
      <c r="P43" s="28" t="s">
        <v>50</v>
      </c>
      <c r="Q43" s="45" t="s">
        <v>100</v>
      </c>
      <c r="R43" s="59">
        <f t="shared" ref="R43" si="7">U43/T43</f>
        <v>0.36285000000000001</v>
      </c>
      <c r="S43" s="52" t="s">
        <v>52</v>
      </c>
      <c r="T43" s="60">
        <v>1</v>
      </c>
      <c r="U43" s="59">
        <v>0.36285000000000001</v>
      </c>
      <c r="V43" s="63" t="s">
        <v>107</v>
      </c>
      <c r="W43" s="63" t="s">
        <v>143</v>
      </c>
      <c r="Y43" s="42"/>
      <c r="Z43" s="42"/>
    </row>
    <row r="44" spans="2:26" s="17" customFormat="1" ht="15.75" x14ac:dyDescent="0.25">
      <c r="B44" s="28">
        <f t="shared" si="1"/>
        <v>27</v>
      </c>
      <c r="C44" s="48">
        <f>'(1) Приобретение электроэнергии'!$C$18</f>
        <v>45869</v>
      </c>
      <c r="D44" s="28" t="s">
        <v>50</v>
      </c>
      <c r="E44" s="28" t="s">
        <v>50</v>
      </c>
      <c r="F44" s="28" t="s">
        <v>50</v>
      </c>
      <c r="G44" s="28" t="s">
        <v>50</v>
      </c>
      <c r="H44" s="28" t="s">
        <v>50</v>
      </c>
      <c r="I44" s="28" t="s">
        <v>50</v>
      </c>
      <c r="J44" s="28" t="s">
        <v>50</v>
      </c>
      <c r="K44" s="28" t="s">
        <v>50</v>
      </c>
      <c r="L44" s="28" t="s">
        <v>50</v>
      </c>
      <c r="M44" s="28" t="s">
        <v>50</v>
      </c>
      <c r="N44" s="28" t="s">
        <v>50</v>
      </c>
      <c r="O44" s="28" t="s">
        <v>51</v>
      </c>
      <c r="P44" s="28" t="s">
        <v>50</v>
      </c>
      <c r="Q44" s="45" t="s">
        <v>56</v>
      </c>
      <c r="R44" s="59">
        <v>3</v>
      </c>
      <c r="S44" s="52" t="s">
        <v>52</v>
      </c>
      <c r="T44" s="60">
        <v>1.2</v>
      </c>
      <c r="U44" s="59">
        <v>3.6</v>
      </c>
      <c r="V44" s="63" t="s">
        <v>81</v>
      </c>
      <c r="W44" s="63" t="s">
        <v>144</v>
      </c>
      <c r="Y44" s="42"/>
      <c r="Z44" s="42"/>
    </row>
    <row r="45" spans="2:26" s="17" customFormat="1" ht="31.5" x14ac:dyDescent="0.25">
      <c r="B45" s="28">
        <f t="shared" si="1"/>
        <v>28</v>
      </c>
      <c r="C45" s="48">
        <f>'(1) Приобретение электроэнергии'!$C$18</f>
        <v>45869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51</v>
      </c>
      <c r="P45" s="28" t="s">
        <v>50</v>
      </c>
      <c r="Q45" s="45" t="s">
        <v>100</v>
      </c>
      <c r="R45" s="59">
        <f t="shared" si="0"/>
        <v>12</v>
      </c>
      <c r="S45" s="52" t="s">
        <v>52</v>
      </c>
      <c r="T45" s="60">
        <v>1</v>
      </c>
      <c r="U45" s="59">
        <v>12</v>
      </c>
      <c r="V45" s="63" t="s">
        <v>106</v>
      </c>
      <c r="W45" s="63" t="s">
        <v>145</v>
      </c>
      <c r="Y45" s="42"/>
      <c r="Z45" s="42"/>
    </row>
    <row r="46" spans="2:26" s="17" customFormat="1" ht="47.25" x14ac:dyDescent="0.25">
      <c r="B46" s="28">
        <f t="shared" si="1"/>
        <v>29</v>
      </c>
      <c r="C46" s="48">
        <f>'(1) Приобретение электроэнергии'!$C$18</f>
        <v>45869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8" t="s">
        <v>51</v>
      </c>
      <c r="P46" s="28" t="s">
        <v>50</v>
      </c>
      <c r="Q46" s="43" t="s">
        <v>78</v>
      </c>
      <c r="R46" s="59">
        <f t="shared" si="0"/>
        <v>18.41977</v>
      </c>
      <c r="S46" s="52" t="s">
        <v>49</v>
      </c>
      <c r="T46" s="60">
        <v>1</v>
      </c>
      <c r="U46" s="59">
        <v>18.41977</v>
      </c>
      <c r="V46" s="63" t="s">
        <v>79</v>
      </c>
      <c r="W46" s="64" t="s">
        <v>146</v>
      </c>
      <c r="Y46" s="42"/>
      <c r="Z46" s="42"/>
    </row>
    <row r="47" spans="2:26" s="17" customFormat="1" ht="30" customHeight="1" x14ac:dyDescent="0.25">
      <c r="B47" s="28">
        <f t="shared" si="1"/>
        <v>30</v>
      </c>
      <c r="C47" s="48">
        <f>'(1) Приобретение электроэнергии'!$C$18</f>
        <v>45869</v>
      </c>
      <c r="D47" s="28" t="s">
        <v>50</v>
      </c>
      <c r="E47" s="28" t="s">
        <v>50</v>
      </c>
      <c r="F47" s="28" t="s">
        <v>50</v>
      </c>
      <c r="G47" s="28" t="s">
        <v>50</v>
      </c>
      <c r="H47" s="28" t="s">
        <v>50</v>
      </c>
      <c r="I47" s="28" t="s">
        <v>50</v>
      </c>
      <c r="J47" s="28" t="s">
        <v>50</v>
      </c>
      <c r="K47" s="28" t="s">
        <v>50</v>
      </c>
      <c r="L47" s="28" t="s">
        <v>50</v>
      </c>
      <c r="M47" s="28" t="s">
        <v>50</v>
      </c>
      <c r="N47" s="28" t="s">
        <v>50</v>
      </c>
      <c r="O47" s="28" t="s">
        <v>51</v>
      </c>
      <c r="P47" s="28" t="s">
        <v>50</v>
      </c>
      <c r="Q47" s="41" t="s">
        <v>59</v>
      </c>
      <c r="R47" s="58">
        <f t="shared" ref="R47:R59" si="8">U47/T47</f>
        <v>29.159290000000002</v>
      </c>
      <c r="S47" s="52" t="s">
        <v>52</v>
      </c>
      <c r="T47" s="52">
        <v>1</v>
      </c>
      <c r="U47" s="58">
        <v>29.159290000000002</v>
      </c>
      <c r="V47" s="54" t="s">
        <v>58</v>
      </c>
      <c r="W47" s="54" t="s">
        <v>147</v>
      </c>
      <c r="Y47" s="42"/>
      <c r="Z47" s="42"/>
    </row>
    <row r="48" spans="2:26" s="17" customFormat="1" ht="30" customHeight="1" x14ac:dyDescent="0.25">
      <c r="B48" s="28">
        <f t="shared" si="1"/>
        <v>31</v>
      </c>
      <c r="C48" s="48">
        <f>'(1) Приобретение электроэнергии'!$C$18</f>
        <v>45869</v>
      </c>
      <c r="D48" s="28" t="s">
        <v>50</v>
      </c>
      <c r="E48" s="28" t="s">
        <v>50</v>
      </c>
      <c r="F48" s="28" t="s">
        <v>50</v>
      </c>
      <c r="G48" s="28" t="s">
        <v>50</v>
      </c>
      <c r="H48" s="28" t="s">
        <v>50</v>
      </c>
      <c r="I48" s="28" t="s">
        <v>50</v>
      </c>
      <c r="J48" s="28" t="s">
        <v>50</v>
      </c>
      <c r="K48" s="28" t="s">
        <v>50</v>
      </c>
      <c r="L48" s="28" t="s">
        <v>50</v>
      </c>
      <c r="M48" s="28" t="s">
        <v>50</v>
      </c>
      <c r="N48" s="28" t="s">
        <v>50</v>
      </c>
      <c r="O48" s="28" t="s">
        <v>51</v>
      </c>
      <c r="P48" s="28" t="s">
        <v>50</v>
      </c>
      <c r="Q48" s="41" t="s">
        <v>100</v>
      </c>
      <c r="R48" s="58">
        <f t="shared" ref="R48:R58" si="9">U48/T48</f>
        <v>28.8</v>
      </c>
      <c r="S48" s="52" t="s">
        <v>52</v>
      </c>
      <c r="T48" s="60">
        <v>1</v>
      </c>
      <c r="U48" s="58">
        <v>28.8</v>
      </c>
      <c r="V48" s="54" t="s">
        <v>158</v>
      </c>
      <c r="W48" s="54" t="s">
        <v>159</v>
      </c>
      <c r="Y48" s="42"/>
      <c r="Z48" s="42"/>
    </row>
    <row r="49" spans="2:26" s="17" customFormat="1" ht="30" customHeight="1" x14ac:dyDescent="0.25">
      <c r="B49" s="28">
        <f t="shared" si="1"/>
        <v>32</v>
      </c>
      <c r="C49" s="48">
        <f>'(1) Приобретение электроэнергии'!$C$18</f>
        <v>45869</v>
      </c>
      <c r="D49" s="28" t="s">
        <v>50</v>
      </c>
      <c r="E49" s="28" t="s">
        <v>50</v>
      </c>
      <c r="F49" s="28" t="s">
        <v>50</v>
      </c>
      <c r="G49" s="28" t="s">
        <v>50</v>
      </c>
      <c r="H49" s="28" t="s">
        <v>50</v>
      </c>
      <c r="I49" s="28" t="s">
        <v>50</v>
      </c>
      <c r="J49" s="28" t="s">
        <v>50</v>
      </c>
      <c r="K49" s="28" t="s">
        <v>50</v>
      </c>
      <c r="L49" s="28" t="s">
        <v>50</v>
      </c>
      <c r="M49" s="28" t="s">
        <v>50</v>
      </c>
      <c r="N49" s="28" t="s">
        <v>50</v>
      </c>
      <c r="O49" s="28" t="s">
        <v>51</v>
      </c>
      <c r="P49" s="28" t="s">
        <v>50</v>
      </c>
      <c r="Q49" s="41" t="s">
        <v>160</v>
      </c>
      <c r="R49" s="58">
        <f t="shared" si="9"/>
        <v>13</v>
      </c>
      <c r="S49" s="52" t="s">
        <v>52</v>
      </c>
      <c r="T49" s="52">
        <v>1</v>
      </c>
      <c r="U49" s="58">
        <v>13</v>
      </c>
      <c r="V49" s="54" t="s">
        <v>150</v>
      </c>
      <c r="W49" s="54" t="s">
        <v>162</v>
      </c>
      <c r="Y49" s="42"/>
      <c r="Z49" s="42"/>
    </row>
    <row r="50" spans="2:26" s="17" customFormat="1" ht="30" customHeight="1" x14ac:dyDescent="0.25">
      <c r="B50" s="28">
        <f t="shared" si="1"/>
        <v>33</v>
      </c>
      <c r="C50" s="48">
        <f>'(1) Приобретение электроэнергии'!$C$18</f>
        <v>45869</v>
      </c>
      <c r="D50" s="28" t="s">
        <v>50</v>
      </c>
      <c r="E50" s="28" t="s">
        <v>50</v>
      </c>
      <c r="F50" s="28" t="s">
        <v>50</v>
      </c>
      <c r="G50" s="28" t="s">
        <v>50</v>
      </c>
      <c r="H50" s="28" t="s">
        <v>50</v>
      </c>
      <c r="I50" s="28" t="s">
        <v>50</v>
      </c>
      <c r="J50" s="28" t="s">
        <v>50</v>
      </c>
      <c r="K50" s="28" t="s">
        <v>50</v>
      </c>
      <c r="L50" s="28" t="s">
        <v>50</v>
      </c>
      <c r="M50" s="28" t="s">
        <v>50</v>
      </c>
      <c r="N50" s="28" t="s">
        <v>50</v>
      </c>
      <c r="O50" s="28" t="s">
        <v>51</v>
      </c>
      <c r="P50" s="28" t="s">
        <v>50</v>
      </c>
      <c r="Q50" s="41" t="s">
        <v>161</v>
      </c>
      <c r="R50" s="58">
        <f t="shared" si="9"/>
        <v>5.7670000000000003</v>
      </c>
      <c r="S50" s="52" t="s">
        <v>52</v>
      </c>
      <c r="T50" s="60">
        <v>1</v>
      </c>
      <c r="U50" s="58">
        <v>5.7670000000000003</v>
      </c>
      <c r="V50" s="54" t="s">
        <v>151</v>
      </c>
      <c r="W50" s="54" t="s">
        <v>163</v>
      </c>
      <c r="Y50" s="42"/>
      <c r="Z50" s="42"/>
    </row>
    <row r="51" spans="2:26" s="17" customFormat="1" ht="30" customHeight="1" x14ac:dyDescent="0.25">
      <c r="B51" s="28">
        <f t="shared" si="1"/>
        <v>34</v>
      </c>
      <c r="C51" s="48">
        <f>'(1) Приобретение электроэнергии'!$C$18</f>
        <v>45869</v>
      </c>
      <c r="D51" s="28" t="s">
        <v>50</v>
      </c>
      <c r="E51" s="28" t="s">
        <v>50</v>
      </c>
      <c r="F51" s="28" t="s">
        <v>50</v>
      </c>
      <c r="G51" s="28" t="s">
        <v>50</v>
      </c>
      <c r="H51" s="28" t="s">
        <v>50</v>
      </c>
      <c r="I51" s="28" t="s">
        <v>50</v>
      </c>
      <c r="J51" s="28" t="s">
        <v>50</v>
      </c>
      <c r="K51" s="28" t="s">
        <v>50</v>
      </c>
      <c r="L51" s="28" t="s">
        <v>50</v>
      </c>
      <c r="M51" s="28" t="s">
        <v>50</v>
      </c>
      <c r="N51" s="28" t="s">
        <v>50</v>
      </c>
      <c r="O51" s="28" t="s">
        <v>51</v>
      </c>
      <c r="P51" s="28" t="s">
        <v>50</v>
      </c>
      <c r="Q51" s="41" t="s">
        <v>165</v>
      </c>
      <c r="R51" s="58">
        <f t="shared" si="9"/>
        <v>10</v>
      </c>
      <c r="S51" s="52" t="s">
        <v>52</v>
      </c>
      <c r="T51" s="60">
        <v>1</v>
      </c>
      <c r="U51" s="58">
        <v>10</v>
      </c>
      <c r="V51" s="54" t="s">
        <v>152</v>
      </c>
      <c r="W51" s="54" t="s">
        <v>164</v>
      </c>
      <c r="Y51" s="42"/>
      <c r="Z51" s="42"/>
    </row>
    <row r="52" spans="2:26" s="17" customFormat="1" ht="30" customHeight="1" x14ac:dyDescent="0.25">
      <c r="B52" s="28">
        <f t="shared" si="1"/>
        <v>35</v>
      </c>
      <c r="C52" s="48">
        <f>'(1) Приобретение электроэнергии'!$C$18</f>
        <v>45869</v>
      </c>
      <c r="D52" s="28" t="s">
        <v>50</v>
      </c>
      <c r="E52" s="28" t="s">
        <v>50</v>
      </c>
      <c r="F52" s="28" t="s">
        <v>50</v>
      </c>
      <c r="G52" s="28" t="s">
        <v>50</v>
      </c>
      <c r="H52" s="28" t="s">
        <v>50</v>
      </c>
      <c r="I52" s="28" t="s">
        <v>50</v>
      </c>
      <c r="J52" s="28" t="s">
        <v>50</v>
      </c>
      <c r="K52" s="28" t="s">
        <v>50</v>
      </c>
      <c r="L52" s="28" t="s">
        <v>50</v>
      </c>
      <c r="M52" s="28" t="s">
        <v>50</v>
      </c>
      <c r="N52" s="28" t="s">
        <v>50</v>
      </c>
      <c r="O52" s="28" t="s">
        <v>51</v>
      </c>
      <c r="P52" s="28" t="s">
        <v>50</v>
      </c>
      <c r="Q52" s="41" t="s">
        <v>166</v>
      </c>
      <c r="R52" s="58">
        <f t="shared" si="9"/>
        <v>18.600000000000001</v>
      </c>
      <c r="S52" s="52" t="s">
        <v>52</v>
      </c>
      <c r="T52" s="52">
        <v>1</v>
      </c>
      <c r="U52" s="58">
        <v>18.600000000000001</v>
      </c>
      <c r="V52" s="54" t="s">
        <v>153</v>
      </c>
      <c r="W52" s="54" t="s">
        <v>167</v>
      </c>
      <c r="Y52" s="42"/>
      <c r="Z52" s="42"/>
    </row>
    <row r="53" spans="2:26" s="17" customFormat="1" ht="30" customHeight="1" x14ac:dyDescent="0.25">
      <c r="B53" s="28">
        <f t="shared" si="1"/>
        <v>36</v>
      </c>
      <c r="C53" s="48">
        <f>'(1) Приобретение электроэнергии'!$C$18</f>
        <v>45869</v>
      </c>
      <c r="D53" s="28" t="s">
        <v>50</v>
      </c>
      <c r="E53" s="28" t="s">
        <v>50</v>
      </c>
      <c r="F53" s="28" t="s">
        <v>50</v>
      </c>
      <c r="G53" s="28" t="s">
        <v>50</v>
      </c>
      <c r="H53" s="28" t="s">
        <v>50</v>
      </c>
      <c r="I53" s="28" t="s">
        <v>50</v>
      </c>
      <c r="J53" s="28" t="s">
        <v>50</v>
      </c>
      <c r="K53" s="28" t="s">
        <v>50</v>
      </c>
      <c r="L53" s="28" t="s">
        <v>50</v>
      </c>
      <c r="M53" s="28" t="s">
        <v>50</v>
      </c>
      <c r="N53" s="28" t="s">
        <v>50</v>
      </c>
      <c r="O53" s="28" t="s">
        <v>51</v>
      </c>
      <c r="P53" s="28" t="s">
        <v>50</v>
      </c>
      <c r="Q53" s="41" t="s">
        <v>168</v>
      </c>
      <c r="R53" s="58">
        <f t="shared" si="9"/>
        <v>0.23333000000000001</v>
      </c>
      <c r="S53" s="52" t="s">
        <v>52</v>
      </c>
      <c r="T53" s="60">
        <v>1</v>
      </c>
      <c r="U53" s="58">
        <v>0.23333000000000001</v>
      </c>
      <c r="V53" s="54" t="s">
        <v>154</v>
      </c>
      <c r="W53" s="54" t="s">
        <v>169</v>
      </c>
      <c r="Y53" s="42"/>
      <c r="Z53" s="42"/>
    </row>
    <row r="54" spans="2:26" s="17" customFormat="1" ht="30" customHeight="1" x14ac:dyDescent="0.25">
      <c r="B54" s="28">
        <f t="shared" si="1"/>
        <v>37</v>
      </c>
      <c r="C54" s="48">
        <f>'(1) Приобретение электроэнергии'!$C$18</f>
        <v>45869</v>
      </c>
      <c r="D54" s="28" t="s">
        <v>50</v>
      </c>
      <c r="E54" s="28" t="s">
        <v>50</v>
      </c>
      <c r="F54" s="28" t="s">
        <v>50</v>
      </c>
      <c r="G54" s="28" t="s">
        <v>50</v>
      </c>
      <c r="H54" s="28" t="s">
        <v>50</v>
      </c>
      <c r="I54" s="28" t="s">
        <v>50</v>
      </c>
      <c r="J54" s="28" t="s">
        <v>50</v>
      </c>
      <c r="K54" s="28" t="s">
        <v>50</v>
      </c>
      <c r="L54" s="28" t="s">
        <v>50</v>
      </c>
      <c r="M54" s="28" t="s">
        <v>50</v>
      </c>
      <c r="N54" s="28" t="s">
        <v>50</v>
      </c>
      <c r="O54" s="28" t="s">
        <v>51</v>
      </c>
      <c r="P54" s="28" t="s">
        <v>50</v>
      </c>
      <c r="Q54" s="41" t="s">
        <v>170</v>
      </c>
      <c r="R54" s="58">
        <f t="shared" si="9"/>
        <v>27.71</v>
      </c>
      <c r="S54" s="52" t="s">
        <v>52</v>
      </c>
      <c r="T54" s="52">
        <v>1</v>
      </c>
      <c r="U54" s="58">
        <v>27.71</v>
      </c>
      <c r="V54" s="54" t="s">
        <v>155</v>
      </c>
      <c r="W54" s="54" t="s">
        <v>171</v>
      </c>
      <c r="Y54" s="42"/>
      <c r="Z54" s="42"/>
    </row>
    <row r="55" spans="2:26" s="17" customFormat="1" ht="30" customHeight="1" x14ac:dyDescent="0.25">
      <c r="B55" s="28">
        <f t="shared" si="1"/>
        <v>38</v>
      </c>
      <c r="C55" s="48">
        <f>'(1) Приобретение электроэнергии'!$C$18</f>
        <v>45869</v>
      </c>
      <c r="D55" s="28" t="s">
        <v>50</v>
      </c>
      <c r="E55" s="28" t="s">
        <v>50</v>
      </c>
      <c r="F55" s="28" t="s">
        <v>50</v>
      </c>
      <c r="G55" s="28" t="s">
        <v>50</v>
      </c>
      <c r="H55" s="28" t="s">
        <v>50</v>
      </c>
      <c r="I55" s="28" t="s">
        <v>50</v>
      </c>
      <c r="J55" s="28" t="s">
        <v>50</v>
      </c>
      <c r="K55" s="28" t="s">
        <v>50</v>
      </c>
      <c r="L55" s="28" t="s">
        <v>50</v>
      </c>
      <c r="M55" s="28" t="s">
        <v>50</v>
      </c>
      <c r="N55" s="28" t="s">
        <v>50</v>
      </c>
      <c r="O55" s="28" t="s">
        <v>51</v>
      </c>
      <c r="P55" s="28" t="s">
        <v>50</v>
      </c>
      <c r="Q55" s="41" t="s">
        <v>173</v>
      </c>
      <c r="R55" s="58">
        <f t="shared" si="9"/>
        <v>5.5</v>
      </c>
      <c r="S55" s="52" t="s">
        <v>52</v>
      </c>
      <c r="T55" s="52">
        <v>1</v>
      </c>
      <c r="U55" s="58">
        <v>5.5</v>
      </c>
      <c r="V55" s="54" t="s">
        <v>172</v>
      </c>
      <c r="W55" s="54" t="s">
        <v>174</v>
      </c>
      <c r="Y55" s="42"/>
      <c r="Z55" s="42"/>
    </row>
    <row r="56" spans="2:26" s="17" customFormat="1" ht="30" customHeight="1" x14ac:dyDescent="0.25">
      <c r="B56" s="28">
        <f t="shared" si="1"/>
        <v>39</v>
      </c>
      <c r="C56" s="48">
        <f>'(1) Приобретение электроэнергии'!$C$18</f>
        <v>45869</v>
      </c>
      <c r="D56" s="28" t="s">
        <v>50</v>
      </c>
      <c r="E56" s="28" t="s">
        <v>50</v>
      </c>
      <c r="F56" s="28" t="s">
        <v>50</v>
      </c>
      <c r="G56" s="28" t="s">
        <v>50</v>
      </c>
      <c r="H56" s="28" t="s">
        <v>50</v>
      </c>
      <c r="I56" s="28" t="s">
        <v>50</v>
      </c>
      <c r="J56" s="28" t="s">
        <v>50</v>
      </c>
      <c r="K56" s="28" t="s">
        <v>50</v>
      </c>
      <c r="L56" s="28" t="s">
        <v>50</v>
      </c>
      <c r="M56" s="28" t="s">
        <v>50</v>
      </c>
      <c r="N56" s="28" t="s">
        <v>50</v>
      </c>
      <c r="O56" s="28" t="s">
        <v>51</v>
      </c>
      <c r="P56" s="28" t="s">
        <v>50</v>
      </c>
      <c r="Q56" s="41" t="s">
        <v>176</v>
      </c>
      <c r="R56" s="58">
        <f t="shared" si="9"/>
        <v>8</v>
      </c>
      <c r="S56" s="52" t="s">
        <v>52</v>
      </c>
      <c r="T56" s="60">
        <v>1</v>
      </c>
      <c r="U56" s="58">
        <v>8</v>
      </c>
      <c r="V56" s="54" t="s">
        <v>156</v>
      </c>
      <c r="W56" s="54" t="s">
        <v>175</v>
      </c>
      <c r="Y56" s="42"/>
      <c r="Z56" s="42"/>
    </row>
    <row r="57" spans="2:26" s="17" customFormat="1" ht="30" customHeight="1" x14ac:dyDescent="0.25">
      <c r="B57" s="28">
        <f t="shared" si="1"/>
        <v>40</v>
      </c>
      <c r="C57" s="48">
        <f>'(1) Приобретение электроэнергии'!$C$18</f>
        <v>45869</v>
      </c>
      <c r="D57" s="28" t="s">
        <v>50</v>
      </c>
      <c r="E57" s="28" t="s">
        <v>50</v>
      </c>
      <c r="F57" s="28" t="s">
        <v>50</v>
      </c>
      <c r="G57" s="28" t="s">
        <v>50</v>
      </c>
      <c r="H57" s="28" t="s">
        <v>50</v>
      </c>
      <c r="I57" s="28" t="s">
        <v>50</v>
      </c>
      <c r="J57" s="28" t="s">
        <v>50</v>
      </c>
      <c r="K57" s="28" t="s">
        <v>50</v>
      </c>
      <c r="L57" s="28" t="s">
        <v>50</v>
      </c>
      <c r="M57" s="28" t="s">
        <v>50</v>
      </c>
      <c r="N57" s="28" t="s">
        <v>50</v>
      </c>
      <c r="O57" s="28" t="s">
        <v>51</v>
      </c>
      <c r="P57" s="28" t="s">
        <v>50</v>
      </c>
      <c r="Q57" s="41" t="s">
        <v>177</v>
      </c>
      <c r="R57" s="58">
        <f t="shared" si="9"/>
        <v>5</v>
      </c>
      <c r="S57" s="52" t="s">
        <v>52</v>
      </c>
      <c r="T57" s="52">
        <v>1</v>
      </c>
      <c r="U57" s="58">
        <v>5</v>
      </c>
      <c r="V57" s="54" t="s">
        <v>157</v>
      </c>
      <c r="W57" s="54" t="s">
        <v>178</v>
      </c>
      <c r="Y57" s="42"/>
      <c r="Z57" s="42"/>
    </row>
    <row r="58" spans="2:26" s="17" customFormat="1" ht="30" customHeight="1" x14ac:dyDescent="0.25">
      <c r="B58" s="28">
        <f t="shared" si="1"/>
        <v>41</v>
      </c>
      <c r="C58" s="48">
        <f>'(1) Приобретение электроэнергии'!$C$18</f>
        <v>45869</v>
      </c>
      <c r="D58" s="28" t="s">
        <v>50</v>
      </c>
      <c r="E58" s="28" t="s">
        <v>50</v>
      </c>
      <c r="F58" s="28" t="s">
        <v>50</v>
      </c>
      <c r="G58" s="28" t="s">
        <v>50</v>
      </c>
      <c r="H58" s="28" t="s">
        <v>50</v>
      </c>
      <c r="I58" s="28" t="s">
        <v>50</v>
      </c>
      <c r="J58" s="28" t="s">
        <v>50</v>
      </c>
      <c r="K58" s="28" t="s">
        <v>50</v>
      </c>
      <c r="L58" s="28" t="s">
        <v>50</v>
      </c>
      <c r="M58" s="28" t="s">
        <v>50</v>
      </c>
      <c r="N58" s="28" t="s">
        <v>50</v>
      </c>
      <c r="O58" s="28" t="s">
        <v>51</v>
      </c>
      <c r="P58" s="28" t="s">
        <v>50</v>
      </c>
      <c r="Q58" s="41" t="s">
        <v>180</v>
      </c>
      <c r="R58" s="58">
        <f t="shared" si="9"/>
        <v>29.28</v>
      </c>
      <c r="S58" s="52" t="s">
        <v>52</v>
      </c>
      <c r="T58" s="60">
        <v>1</v>
      </c>
      <c r="U58" s="58">
        <v>29.28</v>
      </c>
      <c r="V58" s="54" t="s">
        <v>179</v>
      </c>
      <c r="W58" s="54" t="s">
        <v>181</v>
      </c>
      <c r="Y58" s="42"/>
      <c r="Z58" s="42"/>
    </row>
    <row r="59" spans="2:26" s="18" customFormat="1" ht="33" customHeight="1" x14ac:dyDescent="0.25">
      <c r="B59" s="28">
        <f t="shared" si="1"/>
        <v>42</v>
      </c>
      <c r="C59" s="48">
        <f>'(1) Приобретение электроэнергии'!$C$18</f>
        <v>45869</v>
      </c>
      <c r="D59" s="28" t="s">
        <v>50</v>
      </c>
      <c r="E59" s="28" t="s">
        <v>50</v>
      </c>
      <c r="F59" s="28" t="s">
        <v>50</v>
      </c>
      <c r="G59" s="28" t="s">
        <v>50</v>
      </c>
      <c r="H59" s="28" t="s">
        <v>50</v>
      </c>
      <c r="I59" s="28" t="s">
        <v>50</v>
      </c>
      <c r="J59" s="28" t="s">
        <v>50</v>
      </c>
      <c r="K59" s="28" t="s">
        <v>50</v>
      </c>
      <c r="L59" s="28" t="s">
        <v>50</v>
      </c>
      <c r="M59" s="28" t="s">
        <v>50</v>
      </c>
      <c r="N59" s="28" t="s">
        <v>50</v>
      </c>
      <c r="O59" s="28" t="s">
        <v>51</v>
      </c>
      <c r="P59" s="28" t="s">
        <v>50</v>
      </c>
      <c r="Q59" s="54" t="s">
        <v>148</v>
      </c>
      <c r="R59" s="59">
        <f t="shared" si="8"/>
        <v>10.095000000000001</v>
      </c>
      <c r="S59" s="52" t="s">
        <v>52</v>
      </c>
      <c r="T59" s="60">
        <v>1</v>
      </c>
      <c r="U59" s="59">
        <v>10.095000000000001</v>
      </c>
      <c r="V59" s="54" t="s">
        <v>108</v>
      </c>
      <c r="W59" s="63" t="s">
        <v>149</v>
      </c>
      <c r="Y59" s="42"/>
      <c r="Z59" s="42"/>
    </row>
    <row r="60" spans="2:26" s="18" customFormat="1" x14ac:dyDescent="0.25"/>
    <row r="61" spans="2:26" s="18" customFormat="1" x14ac:dyDescent="0.25">
      <c r="B61" s="18" t="str">
        <f>'(1) Приобретение электроэнергии'!B21</f>
        <v>* Информация представлена при наличии документов по состоянию на 10.09.2025</v>
      </c>
    </row>
    <row r="62" spans="2:26" s="18" customFormat="1" x14ac:dyDescent="0.25"/>
    <row r="63" spans="2:26" s="18" customFormat="1" x14ac:dyDescent="0.25">
      <c r="T63" s="25"/>
      <c r="U63" s="25"/>
    </row>
    <row r="64" spans="2:26" s="18" customFormat="1" x14ac:dyDescent="0.25"/>
    <row r="73" spans="20:20" x14ac:dyDescent="0.25">
      <c r="T73" s="49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J27" sqref="J27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91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0" t="s">
        <v>3</v>
      </c>
      <c r="C12" s="50" t="s">
        <v>4</v>
      </c>
      <c r="D12" s="50" t="s">
        <v>5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 t="s">
        <v>6</v>
      </c>
      <c r="R12" s="50" t="s">
        <v>7</v>
      </c>
      <c r="S12" s="50" t="s">
        <v>8</v>
      </c>
      <c r="T12" s="50" t="s">
        <v>9</v>
      </c>
      <c r="U12" s="50" t="s">
        <v>10</v>
      </c>
      <c r="V12" s="50" t="s">
        <v>11</v>
      </c>
      <c r="W12" s="50" t="s">
        <v>12</v>
      </c>
    </row>
    <row r="13" spans="2:23" s="7" customFormat="1" ht="15.75" x14ac:dyDescent="0.25">
      <c r="B13" s="50"/>
      <c r="C13" s="50"/>
      <c r="D13" s="50" t="s">
        <v>13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 t="s">
        <v>14</v>
      </c>
      <c r="P13" s="50"/>
      <c r="Q13" s="50"/>
      <c r="R13" s="50"/>
      <c r="S13" s="50"/>
      <c r="T13" s="50"/>
      <c r="U13" s="50"/>
      <c r="V13" s="50"/>
      <c r="W13" s="50"/>
    </row>
    <row r="14" spans="2:23" s="7" customFormat="1" ht="15.75" x14ac:dyDescent="0.25">
      <c r="B14" s="50"/>
      <c r="C14" s="50"/>
      <c r="D14" s="50" t="s">
        <v>15</v>
      </c>
      <c r="E14" s="50"/>
      <c r="F14" s="50"/>
      <c r="G14" s="50"/>
      <c r="H14" s="50"/>
      <c r="I14" s="50"/>
      <c r="J14" s="50"/>
      <c r="K14" s="50"/>
      <c r="L14" s="50"/>
      <c r="M14" s="50"/>
      <c r="N14" s="50" t="s">
        <v>16</v>
      </c>
      <c r="O14" s="50"/>
      <c r="P14" s="50"/>
      <c r="Q14" s="50"/>
      <c r="R14" s="50"/>
      <c r="S14" s="50"/>
      <c r="T14" s="50"/>
      <c r="U14" s="50"/>
      <c r="V14" s="50"/>
      <c r="W14" s="50"/>
    </row>
    <row r="15" spans="2:23" s="7" customFormat="1" ht="31.5" customHeight="1" x14ac:dyDescent="0.25">
      <c r="B15" s="50"/>
      <c r="C15" s="50"/>
      <c r="D15" s="50" t="s">
        <v>17</v>
      </c>
      <c r="E15" s="50"/>
      <c r="F15" s="50"/>
      <c r="G15" s="50" t="s">
        <v>18</v>
      </c>
      <c r="H15" s="50"/>
      <c r="I15" s="50"/>
      <c r="J15" s="50" t="s">
        <v>19</v>
      </c>
      <c r="K15" s="50"/>
      <c r="L15" s="50" t="s">
        <v>20</v>
      </c>
      <c r="M15" s="50"/>
      <c r="N15" s="50"/>
      <c r="O15" s="50" t="s">
        <v>21</v>
      </c>
      <c r="P15" s="50" t="s">
        <v>22</v>
      </c>
      <c r="Q15" s="50"/>
      <c r="R15" s="50"/>
      <c r="S15" s="50"/>
      <c r="T15" s="50"/>
      <c r="U15" s="50"/>
      <c r="V15" s="50"/>
      <c r="W15" s="50"/>
    </row>
    <row r="16" spans="2:23" s="7" customFormat="1" ht="78.75" x14ac:dyDescent="0.25">
      <c r="B16" s="50"/>
      <c r="C16" s="5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28">
        <v>1</v>
      </c>
      <c r="C18" s="48">
        <f>'(1) Приобретение электроэнергии'!$C$18</f>
        <v>45869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44" t="s">
        <v>61</v>
      </c>
      <c r="R18" s="59">
        <f>U18/T18</f>
        <v>5.3616182739483598E-2</v>
      </c>
      <c r="S18" s="60" t="s">
        <v>62</v>
      </c>
      <c r="T18" s="53">
        <v>4476.260482140985</v>
      </c>
      <c r="U18" s="53">
        <v>240</v>
      </c>
      <c r="V18" s="57" t="s">
        <v>63</v>
      </c>
      <c r="W18" s="60" t="s">
        <v>117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2025-09-10T02:50:06Z</dcterms:modified>
</cp:coreProperties>
</file>