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checkCompatibility="1" defaultThemeVersion="124226"/>
  <xr:revisionPtr revIDLastSave="0" documentId="13_ncr:1_{36A81520-53C9-47FA-AB6C-5FBA6923D990}" xr6:coauthVersionLast="47" xr6:coauthVersionMax="47" xr10:uidLastSave="{00000000-0000-0000-0000-000000000000}"/>
  <bookViews>
    <workbookView xWindow="-120" yWindow="-120" windowWidth="29040" windowHeight="15840" tabRatio="941" firstSheet="2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U48" i="12" l="1"/>
  <c r="U47" i="12"/>
  <c r="T29" i="12"/>
  <c r="R34" i="12"/>
  <c r="U39" i="12" l="1"/>
  <c r="R44" i="12"/>
  <c r="R18" i="9" l="1"/>
  <c r="R33" i="12"/>
  <c r="R21" i="12"/>
  <c r="R23" i="4"/>
  <c r="R18" i="7"/>
  <c r="R20" i="4"/>
  <c r="R22" i="12"/>
  <c r="R22" i="4"/>
  <c r="R35" i="12" l="1"/>
  <c r="R18" i="13"/>
  <c r="R37" i="12"/>
  <c r="R39" i="12"/>
  <c r="U26" i="12" l="1"/>
  <c r="R20" i="12"/>
  <c r="R31" i="12" l="1"/>
  <c r="R36" i="12"/>
  <c r="R21" i="4"/>
  <c r="R19" i="4"/>
  <c r="R19" i="1" l="1"/>
  <c r="R18" i="1"/>
  <c r="R25" i="4"/>
  <c r="R27" i="12" l="1"/>
  <c r="R29" i="12" l="1"/>
  <c r="R28" i="12"/>
  <c r="R38" i="12" l="1"/>
  <c r="R30" i="12" l="1"/>
  <c r="R26" i="12" l="1"/>
  <c r="R45" i="12"/>
  <c r="R24" i="4" l="1"/>
  <c r="R24" i="12"/>
  <c r="R32" i="12" l="1"/>
  <c r="R25" i="12" l="1"/>
  <c r="R47" i="12" l="1"/>
  <c r="R42" i="12" l="1"/>
  <c r="R40" i="12" l="1"/>
  <c r="R41" i="12"/>
  <c r="R19" i="12" l="1"/>
  <c r="R18" i="4" l="1"/>
  <c r="R23" i="12" l="1"/>
  <c r="R18" i="12" l="1"/>
  <c r="R46" i="12" l="1"/>
  <c r="R49" i="12" l="1"/>
  <c r="R48" i="12"/>
  <c r="R43" i="12"/>
  <c r="B20" i="13" l="1"/>
  <c r="B51" i="12"/>
  <c r="B20" i="11"/>
  <c r="B20" i="10"/>
  <c r="B21" i="9"/>
  <c r="B20" i="8"/>
  <c r="B20" i="7"/>
  <c r="B20" i="6"/>
  <c r="B20" i="5"/>
  <c r="B27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<sst xmlns="http://schemas.openxmlformats.org/spreadsheetml/2006/main" count="1317" uniqueCount="177">
  <si>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</si>
  <si>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</si>
  <si>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</si>
  <si>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</si>
  <si>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</si>
  <si>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</si>
  <si>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</si>
  <si>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</si>
  <si>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</si>
  <si>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</si>
  <si>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</si>
  <si>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</si>
  <si>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</si>
  <si>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</si>
  <si>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</si>
  <si>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</si>
  <si>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</si>
  <si>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</si>
  <si>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</si>
  <si>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</si>
  <si>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</si>
  <si>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</si>
  <si>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</si>
  <si>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</si>
  <si>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</si>
  <si>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</si>
  <si>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</si>
  <si>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</si>
  <si>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</si>
  <si>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</si>
  <si>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</si>
  <si>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</si>
  <si>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</si>
  <si>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</si>
  <si>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</si>
  <si>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</si>
  <si>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</si>
  <si>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</si>
  <si>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</si>
  <si>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</si>
  <si>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</si>
  <si>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</si>
  <si>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</si>
  <si>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</si>
  <si>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</si>
  <si>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</si>
  <si>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</si>
  <si>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</si>
  <si>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</si>
  <si>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Вспомогательные материалы</t>
  </si>
  <si>
    <t>штук</t>
  </si>
  <si>
    <t>нет</t>
  </si>
  <si>
    <t>да</t>
  </si>
  <si>
    <t>месяц</t>
  </si>
  <si>
    <t>АО "Энергосбытовая компания Восток"</t>
  </si>
  <si>
    <t>Приобретение электроэнергии</t>
  </si>
  <si>
    <t>кВт.ч.</t>
  </si>
  <si>
    <t>Услуги по обслуживанию программного обеспечения</t>
  </si>
  <si>
    <t>Услуги аренды</t>
  </si>
  <si>
    <t>ПАО "МТС"</t>
  </si>
  <si>
    <t>ПАО "Ростелеком"</t>
  </si>
  <si>
    <t>Услуги связи</t>
  </si>
  <si>
    <t>ООО "Сургутский программный сервис"</t>
  </si>
  <si>
    <t>Услуги информационного обеспечения</t>
  </si>
  <si>
    <t>Приобретение ГСМ</t>
  </si>
  <si>
    <t>литр</t>
  </si>
  <si>
    <t>ООО "Петролстарт"</t>
  </si>
  <si>
    <t>ООО "Гарант-ПроНет"</t>
  </si>
  <si>
    <t>ООО "АПБ"</t>
  </si>
  <si>
    <t>Услуги Техн. Обслуживания ОПС</t>
  </si>
  <si>
    <t>АО "Югра-Экология"</t>
  </si>
  <si>
    <t>куб.метр</t>
  </si>
  <si>
    <t>Вывоз ТБО</t>
  </si>
  <si>
    <t>ООО "НАВИС"</t>
  </si>
  <si>
    <t>Услуги по обеспечению мониторинга транспорта</t>
  </si>
  <si>
    <t>ООО "Валдим"</t>
  </si>
  <si>
    <t>ООО "ОИС"</t>
  </si>
  <si>
    <t>Услуги медосмотров</t>
  </si>
  <si>
    <t>Технологические (эксплуатационные) потери газа</t>
  </si>
  <si>
    <t>тыс.куб.м.</t>
  </si>
  <si>
    <t>АО "Газпром межрегионгаз "Север"</t>
  </si>
  <si>
    <t>Услуги связи (сотовая связь -годовой пакет услуг)</t>
  </si>
  <si>
    <t xml:space="preserve">АО Издательский дом "Новости Югры" </t>
  </si>
  <si>
    <t>АО "ГазпромЭнергоСбыт Тюмень"</t>
  </si>
  <si>
    <t>Услуги почты</t>
  </si>
  <si>
    <t>ФГУП "Почта России"</t>
  </si>
  <si>
    <t>ИП Банных С.В.</t>
  </si>
  <si>
    <t>Промстройпуть  ППФ ООО</t>
  </si>
  <si>
    <t>Услуги по ремонту и обслуживанию  автотранспорта</t>
  </si>
  <si>
    <t>ООО "Драйвер"</t>
  </si>
  <si>
    <t>ООО "Булат"</t>
  </si>
  <si>
    <t>ООО "Микро-М"</t>
  </si>
  <si>
    <t>ИП Граховская А.В.</t>
  </si>
  <si>
    <t>МУП ТО "УТВиВ №1"</t>
  </si>
  <si>
    <t>Услуги холодного водоснабжения, водоотведения</t>
  </si>
  <si>
    <t>Куб.м.</t>
  </si>
  <si>
    <t>СГМУП "Горводоканал"</t>
  </si>
  <si>
    <t>Поставка тепловой энергии, Услуги горячего водоснабжения, водоотведения</t>
  </si>
  <si>
    <t>СГМУП "ГТС"</t>
  </si>
  <si>
    <t>от 8 декабря 2022 г. N 960/22</t>
  </si>
  <si>
    <t>Услуги по обеспечению мониторинга</t>
  </si>
  <si>
    <t>ООО "Интернет решения"</t>
  </si>
  <si>
    <t>ООО "Конкорд"</t>
  </si>
  <si>
    <t>НОВОЛИК ЧОУ</t>
  </si>
  <si>
    <t>Услуги сторонней организацией на права использования прогр. обеспечения для ЭВМ</t>
  </si>
  <si>
    <t>ООО "Альфа доктор"</t>
  </si>
  <si>
    <t>чел.</t>
  </si>
  <si>
    <t>ИП Квашнина К.И.</t>
  </si>
  <si>
    <t xml:space="preserve">ИП Левин Дмитрий Михайлович </t>
  </si>
  <si>
    <t>ООО "Рассвет"</t>
  </si>
  <si>
    <t>ООО "Авто Климат"</t>
  </si>
  <si>
    <t>Автозапчасти</t>
  </si>
  <si>
    <t>ООО "Бригантина"</t>
  </si>
  <si>
    <t>Транспортные услуги</t>
  </si>
  <si>
    <t>ИП Вишневский И.В.</t>
  </si>
  <si>
    <t>Усслуги страхования автотранспорта (ОСАГО)</t>
  </si>
  <si>
    <t>полис           (год)</t>
  </si>
  <si>
    <t>САО "ВСК"</t>
  </si>
  <si>
    <t>Услуги информационного                                                                (программного) обеспечения</t>
  </si>
  <si>
    <t>ООО "Деловые системы"</t>
  </si>
  <si>
    <t>ООО "ДНС Ритейл"</t>
  </si>
  <si>
    <t>ООО "УК Инвестпроект"</t>
  </si>
  <si>
    <t>ООО "Контур ПФ СКБ"</t>
  </si>
  <si>
    <t>ИП Мунтяну Ф.В.</t>
  </si>
  <si>
    <t>Услуги капитального ремонта сети ХГВС</t>
  </si>
  <si>
    <t>Диагностика и экспертиза промышленной безопасности</t>
  </si>
  <si>
    <t>ООО "Центр экспертиз и ЭнергоАудита"</t>
  </si>
  <si>
    <t>февраль 2025г.</t>
  </si>
  <si>
    <t>* Информация представлена при наличии документов по состоянию на 10.03.2025</t>
  </si>
  <si>
    <t>№ 82 от 31.01.2025</t>
  </si>
  <si>
    <t>№ 24113001211/86/22 от 31.01.2025</t>
  </si>
  <si>
    <t>№ 24935957882 от 31.01.2025</t>
  </si>
  <si>
    <t>№ 63 от 31.01.2025</t>
  </si>
  <si>
    <t>№ 298 от 31.01.2025</t>
  </si>
  <si>
    <t>№ 1076 от 31.01.2025</t>
  </si>
  <si>
    <t>№ 97 от 31.01.2025</t>
  </si>
  <si>
    <t>№ 91 от 31.01.2025</t>
  </si>
  <si>
    <t>№ 320 от 31.01.2025</t>
  </si>
  <si>
    <t>№ 165 от 31.01.2025</t>
  </si>
  <si>
    <t>№ 5256 от 31.01.2025</t>
  </si>
  <si>
    <t>№ 89 от 31.01.2025</t>
  </si>
  <si>
    <t>№ 117 от 31.01.2025</t>
  </si>
  <si>
    <t>№ 7 от 31.01.2025</t>
  </si>
  <si>
    <t>№ 20 от 31.01.2025</t>
  </si>
  <si>
    <t>№ Г13823 от 31.01.2025</t>
  </si>
  <si>
    <t>№ 146 от 31.01.2025</t>
  </si>
  <si>
    <t>№ 1026 от 31.01.2025</t>
  </si>
  <si>
    <t>№ 396 от 31.01.2025</t>
  </si>
  <si>
    <t>№ 363 от 31.01.2025</t>
  </si>
  <si>
    <t>№ 653 от 31.01.2025</t>
  </si>
  <si>
    <t>ООО "АБИС-Трейд"</t>
  </si>
  <si>
    <t>№ 79 от 31.01.2025</t>
  </si>
  <si>
    <t>№ 83 от 31.01.2025</t>
  </si>
  <si>
    <t>№ 19 от 31.01.2025</t>
  </si>
  <si>
    <t>№ ВЛДМ-77 от 31.01.2025</t>
  </si>
  <si>
    <t>№ХХХ0489285110 от 31.01.2025</t>
  </si>
  <si>
    <t>№ 2463 от 31.01.2025</t>
  </si>
  <si>
    <t>№ 5010125080000455/08/00000 от 31.01.2025</t>
  </si>
  <si>
    <t>№ 208726 от 31.01.2025</t>
  </si>
  <si>
    <t>ИП Грундул А.В.</t>
  </si>
  <si>
    <t>№ 5 от 31.01.2025</t>
  </si>
  <si>
    <t>г.Калл.,       Куб.м.</t>
  </si>
  <si>
    <t>№ 1601 от 31.01.2025</t>
  </si>
  <si>
    <t>№ 8 от 31.01.2025</t>
  </si>
  <si>
    <t>№ 37 от 31.01.2025</t>
  </si>
  <si>
    <t>ИП Ербулов И.С.</t>
  </si>
  <si>
    <t>№ FOSS/0010704/010115748 от 31.01.2025</t>
  </si>
  <si>
    <t>№ 94 от 31.01.2025</t>
  </si>
  <si>
    <t>№ 073006у00012062 от 31.01.2025</t>
  </si>
  <si>
    <t>№ 5450780/4567217 от 31.01.2025</t>
  </si>
  <si>
    <t>№ 6 от 31.01.2025</t>
  </si>
  <si>
    <t>№ 156 от 31.01.2025</t>
  </si>
  <si>
    <t>№ УТ-053 от 31.01.2025</t>
  </si>
  <si>
    <t>№ УТ026 от 31.01.2025</t>
  </si>
  <si>
    <t>№095 от 31.01.2025</t>
  </si>
  <si>
    <t>№ Б-00731612/0056 от 31.01.2025</t>
  </si>
  <si>
    <t>№ 24113000897/05 от 31.01.2025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</si>
</sst>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11" fillId="0" borderId="0" xfId="0" applyFont="1" applyAlignment="1">
      <alignment vertical="center"/>
    </xf>
    <xf numFmtId="2" fontId="0" fillId="0" borderId="0" xfId="0" applyNumberFormat="1"/>
    <xf numFmtId="4" fontId="12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3" fillId="0" borderId="0" xfId="0" applyNumberFormat="1" applyFont="1"/>
    <xf numFmtId="165" fontId="13" fillId="0" borderId="0" xfId="0" applyNumberFormat="1" applyFont="1"/>
    <xf numFmtId="2" fontId="13" fillId="0" borderId="0" xfId="0" applyNumberFormat="1" applyFont="1"/>
    <xf numFmtId="164" fontId="13" fillId="0" borderId="0" xfId="0" applyNumberFormat="1" applyFont="1"/>
    <xf numFmtId="4" fontId="13" fillId="0" borderId="0" xfId="0" applyNumberFormat="1" applyFont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4" fontId="14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center"/>
    </xf>
    <xf numFmtId="166" fontId="12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zoomScale="84" zoomScaleNormal="84" workbookViewId="0">
      <selection activeCell="J24" sqref="J24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26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">
        <v>127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30">
        <v>1</v>
      </c>
      <c r="C18" s="31">
        <v>45688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55</v>
      </c>
      <c r="R18" s="32">
        <f>U18/T18</f>
        <v>8.9757940574185305E-3</v>
      </c>
      <c r="S18" s="30" t="s">
        <v>56</v>
      </c>
      <c r="T18" s="45">
        <v>17526.313740908197</v>
      </c>
      <c r="U18" s="45">
        <v>157.31258272409653</v>
      </c>
      <c r="V18" s="33" t="s">
        <v>54</v>
      </c>
      <c r="W18" s="30" t="s">
        <v>176</v>
      </c>
    </row>
    <row r="19" spans="2:23" s="18" customFormat="1" ht="47.25" x14ac:dyDescent="0.25">
      <c r="B19" s="30">
        <v>2</v>
      </c>
      <c r="C19" s="31">
        <v>45688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0" t="s">
        <v>55</v>
      </c>
      <c r="R19" s="32">
        <f>U19/T19</f>
        <v>8.8324076474400517E-3</v>
      </c>
      <c r="S19" s="30" t="s">
        <v>56</v>
      </c>
      <c r="T19" s="45">
        <v>3086</v>
      </c>
      <c r="U19" s="45">
        <v>27.256810000000002</v>
      </c>
      <c r="V19" s="33" t="s">
        <v>83</v>
      </c>
      <c r="W19" s="30" t="s">
        <v>157</v>
      </c>
    </row>
    <row r="20" spans="2:23" s="18" customFormat="1" x14ac:dyDescent="0.25"/>
    <row r="21" spans="2:23" s="18" customFormat="1" x14ac:dyDescent="0.25">
      <c r="B21" s="18" t="s">
        <v>128</v>
      </c>
      <c r="T21" s="27"/>
      <c r="U21" s="27"/>
    </row>
    <row r="22" spans="2:23" s="18" customFormat="1" ht="15.75" x14ac:dyDescent="0.25">
      <c r="R22" s="16"/>
      <c r="S22" s="24"/>
      <c r="T22" s="27"/>
      <c r="U22" s="27"/>
    </row>
    <row r="23" spans="2:23" s="18" customFormat="1" x14ac:dyDescent="0.25">
      <c r="S23" s="25"/>
      <c r="T23" s="27"/>
      <c r="U23" s="27"/>
    </row>
    <row r="24" spans="2:23" s="18" customFormat="1" x14ac:dyDescent="0.25">
      <c r="S24" s="25"/>
      <c r="T24" s="22"/>
      <c r="U24" s="22"/>
    </row>
    <row r="25" spans="2:23" s="18" customFormat="1" x14ac:dyDescent="0.25">
      <c r="S25" s="23"/>
      <c r="T25" s="22"/>
      <c r="U25" s="22"/>
    </row>
    <row r="26" spans="2:23" s="18" customFormat="1" x14ac:dyDescent="0.25">
      <c r="S26" s="23"/>
      <c r="T26" s="50"/>
      <c r="U26" s="50"/>
    </row>
    <row r="27" spans="2:23" x14ac:dyDescent="0.25">
      <c r="S27" s="15"/>
      <c r="T27" s="54"/>
      <c r="U27" s="54"/>
    </row>
    <row r="28" spans="2:23" x14ac:dyDescent="0.25">
      <c r="T28" s="54"/>
      <c r="U28" s="54"/>
      <c r="V28" s="14"/>
    </row>
    <row r="29" spans="2:23" x14ac:dyDescent="0.25">
      <c r="T29" s="54"/>
      <c r="U29" s="54"/>
    </row>
    <row r="30" spans="2:23" x14ac:dyDescent="0.25">
      <c r="S30" s="14"/>
      <c r="T30" s="29"/>
      <c r="U30" s="29"/>
    </row>
    <row r="31" spans="2:23" x14ac:dyDescent="0.25">
      <c r="S31" s="14"/>
      <c r="T31" s="29"/>
      <c r="U31" s="29"/>
    </row>
    <row r="32" spans="2:23" x14ac:dyDescent="0.25">
      <c r="T32" s="48"/>
      <c r="U32" s="48"/>
    </row>
    <row r="33" spans="20:21" x14ac:dyDescent="0.25">
      <c r="T33" s="22"/>
      <c r="U33" s="50"/>
    </row>
    <row r="34" spans="20:21" x14ac:dyDescent="0.25">
      <c r="T34" s="22"/>
      <c r="U34" s="22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27"/>
  <sheetViews>
    <sheetView topLeftCell="A2" zoomScale="74" zoomScaleNormal="74" workbookViewId="0">
      <pane xSplit="3" ySplit="16" topLeftCell="D18" activePane="bottomRight" state="frozen"/>
      <selection activeCell="A2" sqref="A2"/>
      <selection pane="topRight" activeCell="D2" sqref="D2"/>
      <selection pane="bottomLeft" activeCell="A18" sqref="A18"/>
      <selection pane="bottomRight" activeCell="E21" sqref="E21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30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февраль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63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2.25" customHeight="1" x14ac:dyDescent="0.25">
      <c r="B18" s="30">
        <v>1</v>
      </c>
      <c r="C18" s="31">
        <v>45688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49</v>
      </c>
      <c r="R18" s="32">
        <f t="shared" ref="R18" si="0">U18/T18</f>
        <v>2.4035454545454544</v>
      </c>
      <c r="S18" s="30" t="s">
        <v>50</v>
      </c>
      <c r="T18" s="34">
        <v>11</v>
      </c>
      <c r="U18" s="44">
        <v>26.439</v>
      </c>
      <c r="V18" s="35" t="s">
        <v>75</v>
      </c>
      <c r="W18" s="33" t="s">
        <v>154</v>
      </c>
    </row>
    <row r="19" spans="2:23" s="17" customFormat="1" ht="32.25" customHeight="1" x14ac:dyDescent="0.25">
      <c r="B19" s="30">
        <v>2</v>
      </c>
      <c r="C19" s="31">
        <v>45688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0" t="s">
        <v>49</v>
      </c>
      <c r="R19" s="32">
        <f t="shared" ref="R19" si="1">U19/T19</f>
        <v>15.98</v>
      </c>
      <c r="S19" s="30" t="s">
        <v>50</v>
      </c>
      <c r="T19" s="34">
        <v>1</v>
      </c>
      <c r="U19" s="44">
        <v>15.98</v>
      </c>
      <c r="V19" s="35" t="s">
        <v>101</v>
      </c>
      <c r="W19" s="33" t="s">
        <v>171</v>
      </c>
    </row>
    <row r="20" spans="2:23" s="17" customFormat="1" ht="32.25" customHeight="1" x14ac:dyDescent="0.25">
      <c r="B20" s="30">
        <v>3</v>
      </c>
      <c r="C20" s="31">
        <v>45688</v>
      </c>
      <c r="D20" s="30" t="s">
        <v>51</v>
      </c>
      <c r="E20" s="30" t="s">
        <v>51</v>
      </c>
      <c r="F20" s="30" t="s">
        <v>51</v>
      </c>
      <c r="G20" s="30" t="s">
        <v>51</v>
      </c>
      <c r="H20" s="30" t="s">
        <v>51</v>
      </c>
      <c r="I20" s="30" t="s">
        <v>51</v>
      </c>
      <c r="J20" s="30" t="s">
        <v>51</v>
      </c>
      <c r="K20" s="30" t="s">
        <v>51</v>
      </c>
      <c r="L20" s="30" t="s">
        <v>51</v>
      </c>
      <c r="M20" s="30" t="s">
        <v>51</v>
      </c>
      <c r="N20" s="30" t="s">
        <v>51</v>
      </c>
      <c r="O20" s="30" t="s">
        <v>52</v>
      </c>
      <c r="P20" s="30" t="s">
        <v>51</v>
      </c>
      <c r="Q20" s="30" t="s">
        <v>49</v>
      </c>
      <c r="R20" s="32">
        <f t="shared" ref="R20:R25" si="2">U20/T20</f>
        <v>3.97</v>
      </c>
      <c r="S20" s="30" t="s">
        <v>50</v>
      </c>
      <c r="T20" s="34">
        <v>5</v>
      </c>
      <c r="U20" s="44">
        <v>19.850000000000001</v>
      </c>
      <c r="V20" s="35" t="s">
        <v>114</v>
      </c>
      <c r="W20" s="33" t="s">
        <v>172</v>
      </c>
    </row>
    <row r="21" spans="2:23" s="17" customFormat="1" ht="32.25" customHeight="1" x14ac:dyDescent="0.25">
      <c r="B21" s="30">
        <v>4</v>
      </c>
      <c r="C21" s="31">
        <v>45688</v>
      </c>
      <c r="D21" s="30" t="s">
        <v>51</v>
      </c>
      <c r="E21" s="30" t="s">
        <v>51</v>
      </c>
      <c r="F21" s="30" t="s">
        <v>51</v>
      </c>
      <c r="G21" s="30" t="s">
        <v>51</v>
      </c>
      <c r="H21" s="30" t="s">
        <v>51</v>
      </c>
      <c r="I21" s="30" t="s">
        <v>51</v>
      </c>
      <c r="J21" s="30" t="s">
        <v>51</v>
      </c>
      <c r="K21" s="30" t="s">
        <v>51</v>
      </c>
      <c r="L21" s="30" t="s">
        <v>51</v>
      </c>
      <c r="M21" s="30" t="s">
        <v>51</v>
      </c>
      <c r="N21" s="30" t="s">
        <v>51</v>
      </c>
      <c r="O21" s="30" t="s">
        <v>52</v>
      </c>
      <c r="P21" s="30" t="s">
        <v>51</v>
      </c>
      <c r="Q21" s="30" t="s">
        <v>49</v>
      </c>
      <c r="R21" s="32">
        <f t="shared" si="2"/>
        <v>4.8633333333333333</v>
      </c>
      <c r="S21" s="30" t="s">
        <v>50</v>
      </c>
      <c r="T21" s="34">
        <v>3</v>
      </c>
      <c r="U21" s="44">
        <v>14.59</v>
      </c>
      <c r="V21" s="35" t="s">
        <v>102</v>
      </c>
      <c r="W21" s="33" t="s">
        <v>173</v>
      </c>
    </row>
    <row r="22" spans="2:23" s="17" customFormat="1" ht="32.25" customHeight="1" x14ac:dyDescent="0.25">
      <c r="B22" s="30">
        <v>5</v>
      </c>
      <c r="C22" s="31">
        <v>45688</v>
      </c>
      <c r="D22" s="30" t="s">
        <v>51</v>
      </c>
      <c r="E22" s="30" t="s">
        <v>51</v>
      </c>
      <c r="F22" s="30" t="s">
        <v>51</v>
      </c>
      <c r="G22" s="30" t="s">
        <v>51</v>
      </c>
      <c r="H22" s="30" t="s">
        <v>51</v>
      </c>
      <c r="I22" s="30" t="s">
        <v>51</v>
      </c>
      <c r="J22" s="30" t="s">
        <v>51</v>
      </c>
      <c r="K22" s="30" t="s">
        <v>51</v>
      </c>
      <c r="L22" s="30" t="s">
        <v>51</v>
      </c>
      <c r="M22" s="30" t="s">
        <v>51</v>
      </c>
      <c r="N22" s="30" t="s">
        <v>51</v>
      </c>
      <c r="O22" s="30" t="s">
        <v>52</v>
      </c>
      <c r="P22" s="30" t="s">
        <v>51</v>
      </c>
      <c r="Q22" s="30" t="s">
        <v>111</v>
      </c>
      <c r="R22" s="32">
        <f t="shared" si="2"/>
        <v>1.842222222222222</v>
      </c>
      <c r="S22" s="30" t="s">
        <v>50</v>
      </c>
      <c r="T22" s="34">
        <v>9</v>
      </c>
      <c r="U22" s="44">
        <v>16.579999999999998</v>
      </c>
      <c r="V22" s="35" t="s">
        <v>110</v>
      </c>
      <c r="W22" s="33" t="s">
        <v>174</v>
      </c>
    </row>
    <row r="23" spans="2:23" s="17" customFormat="1" ht="32.25" customHeight="1" x14ac:dyDescent="0.25">
      <c r="B23" s="30">
        <v>6</v>
      </c>
      <c r="C23" s="31">
        <v>45688</v>
      </c>
      <c r="D23" s="30" t="s">
        <v>51</v>
      </c>
      <c r="E23" s="30" t="s">
        <v>51</v>
      </c>
      <c r="F23" s="30" t="s">
        <v>51</v>
      </c>
      <c r="G23" s="30" t="s">
        <v>51</v>
      </c>
      <c r="H23" s="30" t="s">
        <v>51</v>
      </c>
      <c r="I23" s="30" t="s">
        <v>51</v>
      </c>
      <c r="J23" s="30" t="s">
        <v>51</v>
      </c>
      <c r="K23" s="30" t="s">
        <v>51</v>
      </c>
      <c r="L23" s="30" t="s">
        <v>51</v>
      </c>
      <c r="M23" s="30" t="s">
        <v>51</v>
      </c>
      <c r="N23" s="30" t="s">
        <v>51</v>
      </c>
      <c r="O23" s="30" t="s">
        <v>52</v>
      </c>
      <c r="P23" s="30" t="s">
        <v>51</v>
      </c>
      <c r="Q23" s="30" t="s">
        <v>49</v>
      </c>
      <c r="R23" s="32">
        <f t="shared" si="2"/>
        <v>4.3576666666666668</v>
      </c>
      <c r="S23" s="30" t="s">
        <v>50</v>
      </c>
      <c r="T23" s="34">
        <v>9</v>
      </c>
      <c r="U23" s="44">
        <v>39.219000000000001</v>
      </c>
      <c r="V23" s="35" t="s">
        <v>89</v>
      </c>
      <c r="W23" s="33" t="s">
        <v>164</v>
      </c>
    </row>
    <row r="24" spans="2:23" s="17" customFormat="1" ht="32.25" customHeight="1" x14ac:dyDescent="0.25">
      <c r="B24" s="30">
        <v>7</v>
      </c>
      <c r="C24" s="31">
        <v>45688</v>
      </c>
      <c r="D24" s="30" t="s">
        <v>51</v>
      </c>
      <c r="E24" s="30" t="s">
        <v>51</v>
      </c>
      <c r="F24" s="30" t="s">
        <v>51</v>
      </c>
      <c r="G24" s="30" t="s">
        <v>51</v>
      </c>
      <c r="H24" s="30" t="s">
        <v>51</v>
      </c>
      <c r="I24" s="30" t="s">
        <v>51</v>
      </c>
      <c r="J24" s="30" t="s">
        <v>51</v>
      </c>
      <c r="K24" s="30" t="s">
        <v>51</v>
      </c>
      <c r="L24" s="30" t="s">
        <v>51</v>
      </c>
      <c r="M24" s="30" t="s">
        <v>51</v>
      </c>
      <c r="N24" s="30" t="s">
        <v>51</v>
      </c>
      <c r="O24" s="30" t="s">
        <v>52</v>
      </c>
      <c r="P24" s="30" t="s">
        <v>51</v>
      </c>
      <c r="Q24" s="30" t="s">
        <v>49</v>
      </c>
      <c r="R24" s="32">
        <f t="shared" si="2"/>
        <v>5.899</v>
      </c>
      <c r="S24" s="30" t="s">
        <v>50</v>
      </c>
      <c r="T24" s="34">
        <v>1</v>
      </c>
      <c r="U24" s="44">
        <v>5.899</v>
      </c>
      <c r="V24" s="35" t="s">
        <v>120</v>
      </c>
      <c r="W24" s="33" t="s">
        <v>175</v>
      </c>
    </row>
    <row r="25" spans="2:23" s="17" customFormat="1" ht="47.25" customHeight="1" x14ac:dyDescent="0.25">
      <c r="B25" s="30">
        <v>8</v>
      </c>
      <c r="C25" s="31">
        <v>45688</v>
      </c>
      <c r="D25" s="30" t="s">
        <v>51</v>
      </c>
      <c r="E25" s="30" t="s">
        <v>51</v>
      </c>
      <c r="F25" s="30" t="s">
        <v>51</v>
      </c>
      <c r="G25" s="30" t="s">
        <v>51</v>
      </c>
      <c r="H25" s="30" t="s">
        <v>51</v>
      </c>
      <c r="I25" s="30" t="s">
        <v>51</v>
      </c>
      <c r="J25" s="30" t="s">
        <v>51</v>
      </c>
      <c r="K25" s="30" t="s">
        <v>51</v>
      </c>
      <c r="L25" s="30" t="s">
        <v>51</v>
      </c>
      <c r="M25" s="30" t="s">
        <v>51</v>
      </c>
      <c r="N25" s="30" t="s">
        <v>51</v>
      </c>
      <c r="O25" s="30" t="s">
        <v>52</v>
      </c>
      <c r="P25" s="30" t="s">
        <v>51</v>
      </c>
      <c r="Q25" s="30" t="s">
        <v>78</v>
      </c>
      <c r="R25" s="32">
        <f t="shared" si="2"/>
        <v>4.752175594889227</v>
      </c>
      <c r="S25" s="30" t="s">
        <v>79</v>
      </c>
      <c r="T25" s="32">
        <v>68.248000000000005</v>
      </c>
      <c r="U25" s="44">
        <v>324.32648</v>
      </c>
      <c r="V25" s="33" t="s">
        <v>80</v>
      </c>
      <c r="W25" s="35" t="s">
        <v>156</v>
      </c>
    </row>
    <row r="26" spans="2:23" s="19" customFormat="1" ht="36.75" customHeight="1" x14ac:dyDescent="0.25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2:23" ht="15.75" x14ac:dyDescent="0.25">
      <c r="B27" t="str">
        <f>'(1) Приобретение электроэнергии'!B21</f>
        <v>* Информация представлена при наличии документов по состоянию на 10.03.2025</v>
      </c>
      <c r="Q27" s="55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O32" sqref="O32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февраль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30" t="s">
        <v>51</v>
      </c>
      <c r="C18" s="30" t="s">
        <v>51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51</v>
      </c>
      <c r="P18" s="30" t="s">
        <v>51</v>
      </c>
      <c r="Q18" s="30" t="s">
        <v>51</v>
      </c>
      <c r="R18" s="30" t="s">
        <v>51</v>
      </c>
      <c r="S18" s="30" t="s">
        <v>51</v>
      </c>
      <c r="T18" s="30" t="s">
        <v>51</v>
      </c>
      <c r="U18" s="30" t="s">
        <v>51</v>
      </c>
      <c r="V18" s="30" t="s">
        <v>51</v>
      </c>
      <c r="W18" s="30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10.03.2025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0" zoomScaleNormal="80" workbookViewId="0">
      <selection activeCell="I33" sqref="I33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февраль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63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30" t="s">
        <v>51</v>
      </c>
      <c r="C18" s="30" t="s">
        <v>51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51</v>
      </c>
      <c r="P18" s="30" t="s">
        <v>51</v>
      </c>
      <c r="Q18" s="30" t="s">
        <v>51</v>
      </c>
      <c r="R18" s="30" t="s">
        <v>51</v>
      </c>
      <c r="S18" s="30" t="s">
        <v>51</v>
      </c>
      <c r="T18" s="30" t="s">
        <v>51</v>
      </c>
      <c r="U18" s="30" t="s">
        <v>51</v>
      </c>
      <c r="V18" s="30" t="s">
        <v>51</v>
      </c>
      <c r="W18" s="30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10.03.2025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0"/>
  <sheetViews>
    <sheetView zoomScale="84" zoomScaleNormal="84" workbookViewId="0">
      <selection activeCell="K29" sqref="K29"/>
    </sheetView>
  </sheetViews>
  <sheetFormatPr defaultRowHeight="15" x14ac:dyDescent="0.25"/>
  <cols>
    <col min="1" max="1" width="4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4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февраль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3" x14ac:dyDescent="0.25">
      <c r="B18" s="30">
        <v>1</v>
      </c>
      <c r="C18" s="31">
        <v>45688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115</v>
      </c>
      <c r="R18" s="32">
        <f>U18/T18</f>
        <v>3.7998939999999997</v>
      </c>
      <c r="S18" s="30" t="s">
        <v>116</v>
      </c>
      <c r="T18" s="45">
        <v>5</v>
      </c>
      <c r="U18" s="45">
        <v>18.999469999999999</v>
      </c>
      <c r="V18" s="30" t="s">
        <v>117</v>
      </c>
      <c r="W18" s="30" t="s">
        <v>155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10.03.2025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P35" sqref="P35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февраль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10.03.2025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2" zoomScaleNormal="82" workbookViewId="0">
      <selection activeCell="A18" sqref="A18:XFD18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февраль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6.75" customHeight="1" x14ac:dyDescent="0.25">
      <c r="B18" s="30">
        <v>1</v>
      </c>
      <c r="C18" s="31">
        <v>45688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125</v>
      </c>
      <c r="R18" s="32">
        <f t="shared" ref="R18" si="0">U18/T18</f>
        <v>30.192</v>
      </c>
      <c r="S18" s="30" t="s">
        <v>50</v>
      </c>
      <c r="T18" s="34">
        <v>2</v>
      </c>
      <c r="U18" s="44">
        <v>60.384</v>
      </c>
      <c r="V18" s="30" t="s">
        <v>126</v>
      </c>
      <c r="W18" s="33" t="s">
        <v>129</v>
      </c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10.03.2025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0"/>
  <sheetViews>
    <sheetView zoomScale="84" zoomScaleNormal="84" workbookViewId="0">
      <selection activeCell="R33" sqref="R33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февраль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10.03.2025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84" zoomScaleNormal="84" workbookViewId="0">
      <selection activeCell="W5" sqref="W5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февраль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10.03.2025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W54"/>
  <sheetViews>
    <sheetView topLeftCell="A2" zoomScale="77" zoomScaleNormal="77" workbookViewId="0">
      <pane xSplit="3" ySplit="16" topLeftCell="F39" activePane="bottomRight" state="frozen"/>
      <selection activeCell="A2" sqref="A2"/>
      <selection pane="topRight" activeCell="D2" sqref="D2"/>
      <selection pane="bottomLeft" activeCell="A18" sqref="A18"/>
      <selection pane="bottomRight" activeCell="N23" sqref="N23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customWidth="1"/>
    <col min="18" max="18" width="12.28515625" customWidth="1"/>
    <col min="19" max="19" width="12" customWidth="1"/>
    <col min="20" max="20" width="10" customWidth="1"/>
    <col min="21" max="21" width="13.85546875" customWidth="1"/>
    <col min="22" max="22" width="36.140625" customWidth="1"/>
    <col min="23" max="23" width="30.71093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47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февраль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  <c r="T9" s="20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63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0" customHeight="1" x14ac:dyDescent="0.25">
      <c r="B18" s="30">
        <v>1</v>
      </c>
      <c r="C18" s="39">
        <v>45688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3" t="s">
        <v>72</v>
      </c>
      <c r="R18" s="36">
        <f t="shared" ref="R18:R47" si="0">U18/T18</f>
        <v>0.96886744186046514</v>
      </c>
      <c r="S18" s="30" t="s">
        <v>71</v>
      </c>
      <c r="T18" s="30">
        <v>17.2</v>
      </c>
      <c r="U18" s="36">
        <v>16.66452</v>
      </c>
      <c r="V18" s="33" t="s">
        <v>70</v>
      </c>
      <c r="W18" s="33" t="s">
        <v>130</v>
      </c>
    </row>
    <row r="19" spans="2:23" s="17" customFormat="1" ht="30" customHeight="1" x14ac:dyDescent="0.25">
      <c r="B19" s="30">
        <v>2</v>
      </c>
      <c r="C19" s="39">
        <v>45688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3" t="s">
        <v>69</v>
      </c>
      <c r="R19" s="36">
        <f t="shared" si="0"/>
        <v>10</v>
      </c>
      <c r="S19" s="30" t="s">
        <v>50</v>
      </c>
      <c r="T19" s="30">
        <v>1</v>
      </c>
      <c r="U19" s="36">
        <v>10</v>
      </c>
      <c r="V19" s="33" t="s">
        <v>68</v>
      </c>
      <c r="W19" s="33" t="s">
        <v>153</v>
      </c>
    </row>
    <row r="20" spans="2:23" s="17" customFormat="1" ht="47.25" customHeight="1" x14ac:dyDescent="0.25">
      <c r="B20" s="30">
        <v>3</v>
      </c>
      <c r="C20" s="39">
        <v>45688</v>
      </c>
      <c r="D20" s="30" t="s">
        <v>51</v>
      </c>
      <c r="E20" s="30" t="s">
        <v>51</v>
      </c>
      <c r="F20" s="30" t="s">
        <v>51</v>
      </c>
      <c r="G20" s="30" t="s">
        <v>51</v>
      </c>
      <c r="H20" s="30" t="s">
        <v>51</v>
      </c>
      <c r="I20" s="30" t="s">
        <v>51</v>
      </c>
      <c r="J20" s="30" t="s">
        <v>51</v>
      </c>
      <c r="K20" s="30" t="s">
        <v>51</v>
      </c>
      <c r="L20" s="30" t="s">
        <v>51</v>
      </c>
      <c r="M20" s="30" t="s">
        <v>51</v>
      </c>
      <c r="N20" s="30" t="s">
        <v>51</v>
      </c>
      <c r="O20" s="30" t="s">
        <v>52</v>
      </c>
      <c r="P20" s="30" t="s">
        <v>51</v>
      </c>
      <c r="Q20" s="33" t="s">
        <v>104</v>
      </c>
      <c r="R20" s="36">
        <f t="shared" ref="R20:R22" si="1">U20/T20</f>
        <v>19</v>
      </c>
      <c r="S20" s="30" t="s">
        <v>50</v>
      </c>
      <c r="T20" s="30">
        <v>2</v>
      </c>
      <c r="U20" s="36">
        <v>38</v>
      </c>
      <c r="V20" s="33" t="s">
        <v>122</v>
      </c>
      <c r="W20" s="33" t="s">
        <v>131</v>
      </c>
    </row>
    <row r="21" spans="2:23" s="17" customFormat="1" ht="32.25" customHeight="1" x14ac:dyDescent="0.25">
      <c r="B21" s="30">
        <v>4</v>
      </c>
      <c r="C21" s="31">
        <v>45688</v>
      </c>
      <c r="D21" s="30" t="s">
        <v>51</v>
      </c>
      <c r="E21" s="30" t="s">
        <v>51</v>
      </c>
      <c r="F21" s="30" t="s">
        <v>51</v>
      </c>
      <c r="G21" s="30" t="s">
        <v>51</v>
      </c>
      <c r="H21" s="30" t="s">
        <v>51</v>
      </c>
      <c r="I21" s="30" t="s">
        <v>51</v>
      </c>
      <c r="J21" s="30" t="s">
        <v>51</v>
      </c>
      <c r="K21" s="30" t="s">
        <v>51</v>
      </c>
      <c r="L21" s="30" t="s">
        <v>51</v>
      </c>
      <c r="M21" s="30" t="s">
        <v>51</v>
      </c>
      <c r="N21" s="30" t="s">
        <v>51</v>
      </c>
      <c r="O21" s="30" t="s">
        <v>52</v>
      </c>
      <c r="P21" s="30" t="s">
        <v>51</v>
      </c>
      <c r="Q21" s="33" t="s">
        <v>113</v>
      </c>
      <c r="R21" s="32">
        <f t="shared" ref="R21" si="2">U21/T21</f>
        <v>6.0449999999999999</v>
      </c>
      <c r="S21" s="30" t="s">
        <v>50</v>
      </c>
      <c r="T21" s="34">
        <v>4</v>
      </c>
      <c r="U21" s="45">
        <v>24.18</v>
      </c>
      <c r="V21" s="35" t="s">
        <v>121</v>
      </c>
      <c r="W21" s="35" t="s">
        <v>132</v>
      </c>
    </row>
    <row r="22" spans="2:23" s="17" customFormat="1" ht="32.25" customHeight="1" x14ac:dyDescent="0.25">
      <c r="B22" s="30">
        <v>5</v>
      </c>
      <c r="C22" s="31">
        <v>45688</v>
      </c>
      <c r="D22" s="30" t="s">
        <v>51</v>
      </c>
      <c r="E22" s="30" t="s">
        <v>51</v>
      </c>
      <c r="F22" s="30" t="s">
        <v>51</v>
      </c>
      <c r="G22" s="30" t="s">
        <v>51</v>
      </c>
      <c r="H22" s="30" t="s">
        <v>51</v>
      </c>
      <c r="I22" s="30" t="s">
        <v>51</v>
      </c>
      <c r="J22" s="30" t="s">
        <v>51</v>
      </c>
      <c r="K22" s="30" t="s">
        <v>51</v>
      </c>
      <c r="L22" s="30" t="s">
        <v>51</v>
      </c>
      <c r="M22" s="30" t="s">
        <v>51</v>
      </c>
      <c r="N22" s="30" t="s">
        <v>51</v>
      </c>
      <c r="O22" s="30" t="s">
        <v>52</v>
      </c>
      <c r="P22" s="30" t="s">
        <v>51</v>
      </c>
      <c r="Q22" s="33" t="s">
        <v>113</v>
      </c>
      <c r="R22" s="32">
        <f t="shared" si="1"/>
        <v>38.666666666666664</v>
      </c>
      <c r="S22" s="30" t="s">
        <v>50</v>
      </c>
      <c r="T22" s="34">
        <v>3</v>
      </c>
      <c r="U22" s="45">
        <v>116</v>
      </c>
      <c r="V22" s="35" t="s">
        <v>112</v>
      </c>
      <c r="W22" s="35" t="s">
        <v>133</v>
      </c>
    </row>
    <row r="23" spans="2:23" s="17" customFormat="1" ht="32.25" customHeight="1" x14ac:dyDescent="0.25">
      <c r="B23" s="30">
        <v>6</v>
      </c>
      <c r="C23" s="31">
        <v>45688</v>
      </c>
      <c r="D23" s="30" t="s">
        <v>51</v>
      </c>
      <c r="E23" s="30" t="s">
        <v>51</v>
      </c>
      <c r="F23" s="30" t="s">
        <v>51</v>
      </c>
      <c r="G23" s="30" t="s">
        <v>51</v>
      </c>
      <c r="H23" s="30" t="s">
        <v>51</v>
      </c>
      <c r="I23" s="30" t="s">
        <v>51</v>
      </c>
      <c r="J23" s="30" t="s">
        <v>51</v>
      </c>
      <c r="K23" s="30" t="s">
        <v>51</v>
      </c>
      <c r="L23" s="30" t="s">
        <v>51</v>
      </c>
      <c r="M23" s="30" t="s">
        <v>51</v>
      </c>
      <c r="N23" s="30" t="s">
        <v>51</v>
      </c>
      <c r="O23" s="30" t="s">
        <v>52</v>
      </c>
      <c r="P23" s="30" t="s">
        <v>51</v>
      </c>
      <c r="Q23" s="33" t="s">
        <v>74</v>
      </c>
      <c r="R23" s="32">
        <f t="shared" si="0"/>
        <v>10</v>
      </c>
      <c r="S23" s="30" t="s">
        <v>50</v>
      </c>
      <c r="T23" s="34">
        <v>1</v>
      </c>
      <c r="U23" s="44">
        <v>10</v>
      </c>
      <c r="V23" s="35" t="s">
        <v>73</v>
      </c>
      <c r="W23" s="35" t="s">
        <v>134</v>
      </c>
    </row>
    <row r="24" spans="2:23" s="18" customFormat="1" ht="22.5" customHeight="1" x14ac:dyDescent="0.25">
      <c r="B24" s="30">
        <v>7</v>
      </c>
      <c r="C24" s="39">
        <v>45688</v>
      </c>
      <c r="D24" s="30" t="s">
        <v>51</v>
      </c>
      <c r="E24" s="30" t="s">
        <v>51</v>
      </c>
      <c r="F24" s="30" t="s">
        <v>51</v>
      </c>
      <c r="G24" s="30" t="s">
        <v>51</v>
      </c>
      <c r="H24" s="30" t="s">
        <v>51</v>
      </c>
      <c r="I24" s="30" t="s">
        <v>51</v>
      </c>
      <c r="J24" s="30" t="s">
        <v>51</v>
      </c>
      <c r="K24" s="30" t="s">
        <v>51</v>
      </c>
      <c r="L24" s="30" t="s">
        <v>51</v>
      </c>
      <c r="M24" s="30" t="s">
        <v>51</v>
      </c>
      <c r="N24" s="30" t="s">
        <v>51</v>
      </c>
      <c r="O24" s="30" t="s">
        <v>52</v>
      </c>
      <c r="P24" s="30" t="s">
        <v>51</v>
      </c>
      <c r="Q24" s="38" t="s">
        <v>58</v>
      </c>
      <c r="R24" s="37">
        <f t="shared" ref="R24" si="3">U24/T24</f>
        <v>2.4</v>
      </c>
      <c r="S24" s="30" t="s">
        <v>53</v>
      </c>
      <c r="T24" s="41">
        <v>1</v>
      </c>
      <c r="U24" s="28">
        <v>2.4</v>
      </c>
      <c r="V24" s="43" t="s">
        <v>90</v>
      </c>
      <c r="W24" s="43" t="s">
        <v>135</v>
      </c>
    </row>
    <row r="25" spans="2:23" s="18" customFormat="1" ht="22.5" customHeight="1" x14ac:dyDescent="0.25">
      <c r="B25" s="30">
        <v>8</v>
      </c>
      <c r="C25" s="39">
        <v>45688</v>
      </c>
      <c r="D25" s="30" t="s">
        <v>51</v>
      </c>
      <c r="E25" s="30" t="s">
        <v>51</v>
      </c>
      <c r="F25" s="30" t="s">
        <v>51</v>
      </c>
      <c r="G25" s="30" t="s">
        <v>51</v>
      </c>
      <c r="H25" s="30" t="s">
        <v>51</v>
      </c>
      <c r="I25" s="30" t="s">
        <v>51</v>
      </c>
      <c r="J25" s="30" t="s">
        <v>51</v>
      </c>
      <c r="K25" s="30" t="s">
        <v>51</v>
      </c>
      <c r="L25" s="30" t="s">
        <v>51</v>
      </c>
      <c r="M25" s="30" t="s">
        <v>51</v>
      </c>
      <c r="N25" s="30" t="s">
        <v>51</v>
      </c>
      <c r="O25" s="30" t="s">
        <v>52</v>
      </c>
      <c r="P25" s="30" t="s">
        <v>51</v>
      </c>
      <c r="Q25" s="38" t="s">
        <v>58</v>
      </c>
      <c r="R25" s="37">
        <f t="shared" ref="R25" si="4">U25/T25</f>
        <v>3.75</v>
      </c>
      <c r="S25" s="30" t="s">
        <v>53</v>
      </c>
      <c r="T25" s="41">
        <v>1</v>
      </c>
      <c r="U25" s="28">
        <v>3.75</v>
      </c>
      <c r="V25" s="43" t="s">
        <v>86</v>
      </c>
      <c r="W25" s="43" t="s">
        <v>136</v>
      </c>
    </row>
    <row r="26" spans="2:23" s="17" customFormat="1" ht="34.5" customHeight="1" x14ac:dyDescent="0.25">
      <c r="B26" s="30">
        <v>9</v>
      </c>
      <c r="C26" s="39">
        <v>45688</v>
      </c>
      <c r="D26" s="30" t="s">
        <v>51</v>
      </c>
      <c r="E26" s="30" t="s">
        <v>51</v>
      </c>
      <c r="F26" s="30" t="s">
        <v>51</v>
      </c>
      <c r="G26" s="30" t="s">
        <v>51</v>
      </c>
      <c r="H26" s="30" t="s">
        <v>51</v>
      </c>
      <c r="I26" s="30" t="s">
        <v>51</v>
      </c>
      <c r="J26" s="30" t="s">
        <v>51</v>
      </c>
      <c r="K26" s="30" t="s">
        <v>51</v>
      </c>
      <c r="L26" s="30" t="s">
        <v>51</v>
      </c>
      <c r="M26" s="30" t="s">
        <v>51</v>
      </c>
      <c r="N26" s="30" t="s">
        <v>51</v>
      </c>
      <c r="O26" s="30" t="s">
        <v>52</v>
      </c>
      <c r="P26" s="30" t="s">
        <v>51</v>
      </c>
      <c r="Q26" s="38" t="s">
        <v>58</v>
      </c>
      <c r="R26" s="37">
        <f t="shared" si="0"/>
        <v>6.2969499999999998</v>
      </c>
      <c r="S26" s="30" t="s">
        <v>53</v>
      </c>
      <c r="T26" s="41">
        <v>1</v>
      </c>
      <c r="U26" s="37">
        <f>6.29695</f>
        <v>6.2969499999999998</v>
      </c>
      <c r="V26" s="33" t="s">
        <v>92</v>
      </c>
      <c r="W26" s="43" t="s">
        <v>137</v>
      </c>
    </row>
    <row r="27" spans="2:23" s="17" customFormat="1" ht="32.25" customHeight="1" x14ac:dyDescent="0.25">
      <c r="B27" s="30">
        <v>10</v>
      </c>
      <c r="C27" s="31">
        <v>45688</v>
      </c>
      <c r="D27" s="30" t="s">
        <v>51</v>
      </c>
      <c r="E27" s="30" t="s">
        <v>51</v>
      </c>
      <c r="F27" s="30" t="s">
        <v>51</v>
      </c>
      <c r="G27" s="30" t="s">
        <v>51</v>
      </c>
      <c r="H27" s="30" t="s">
        <v>51</v>
      </c>
      <c r="I27" s="30" t="s">
        <v>51</v>
      </c>
      <c r="J27" s="30" t="s">
        <v>51</v>
      </c>
      <c r="K27" s="30" t="s">
        <v>51</v>
      </c>
      <c r="L27" s="30" t="s">
        <v>51</v>
      </c>
      <c r="M27" s="30" t="s">
        <v>51</v>
      </c>
      <c r="N27" s="30" t="s">
        <v>51</v>
      </c>
      <c r="O27" s="30" t="s">
        <v>52</v>
      </c>
      <c r="P27" s="30" t="s">
        <v>51</v>
      </c>
      <c r="Q27" s="33" t="s">
        <v>100</v>
      </c>
      <c r="R27" s="32">
        <f>U27/T27</f>
        <v>1.3062285714285715</v>
      </c>
      <c r="S27" s="30" t="s">
        <v>50</v>
      </c>
      <c r="T27" s="34">
        <v>35</v>
      </c>
      <c r="U27" s="45">
        <v>45.718000000000004</v>
      </c>
      <c r="V27" s="35" t="s">
        <v>91</v>
      </c>
      <c r="W27" s="33" t="s">
        <v>138</v>
      </c>
    </row>
    <row r="28" spans="2:23" s="17" customFormat="1" ht="35.25" customHeight="1" x14ac:dyDescent="0.25">
      <c r="B28" s="30">
        <v>11</v>
      </c>
      <c r="C28" s="39">
        <v>45688</v>
      </c>
      <c r="D28" s="30" t="s">
        <v>51</v>
      </c>
      <c r="E28" s="30" t="s">
        <v>51</v>
      </c>
      <c r="F28" s="30" t="s">
        <v>51</v>
      </c>
      <c r="G28" s="30" t="s">
        <v>51</v>
      </c>
      <c r="H28" s="30" t="s">
        <v>51</v>
      </c>
      <c r="I28" s="30" t="s">
        <v>51</v>
      </c>
      <c r="J28" s="30" t="s">
        <v>51</v>
      </c>
      <c r="K28" s="30" t="s">
        <v>51</v>
      </c>
      <c r="L28" s="30" t="s">
        <v>51</v>
      </c>
      <c r="M28" s="30" t="s">
        <v>51</v>
      </c>
      <c r="N28" s="30" t="s">
        <v>51</v>
      </c>
      <c r="O28" s="30" t="s">
        <v>52</v>
      </c>
      <c r="P28" s="30" t="s">
        <v>51</v>
      </c>
      <c r="Q28" s="40" t="s">
        <v>94</v>
      </c>
      <c r="R28" s="37">
        <f t="shared" si="0"/>
        <v>0.287335231316726</v>
      </c>
      <c r="S28" s="41" t="s">
        <v>95</v>
      </c>
      <c r="T28" s="28">
        <v>70.25</v>
      </c>
      <c r="U28" s="28">
        <v>20.185300000000002</v>
      </c>
      <c r="V28" s="43" t="s">
        <v>96</v>
      </c>
      <c r="W28" s="43" t="s">
        <v>158</v>
      </c>
    </row>
    <row r="29" spans="2:23" s="17" customFormat="1" ht="48.75" customHeight="1" x14ac:dyDescent="0.25">
      <c r="B29" s="30">
        <v>12</v>
      </c>
      <c r="C29" s="39">
        <v>45688</v>
      </c>
      <c r="D29" s="30" t="s">
        <v>51</v>
      </c>
      <c r="E29" s="30" t="s">
        <v>51</v>
      </c>
      <c r="F29" s="30" t="s">
        <v>51</v>
      </c>
      <c r="G29" s="30" t="s">
        <v>51</v>
      </c>
      <c r="H29" s="30" t="s">
        <v>51</v>
      </c>
      <c r="I29" s="30" t="s">
        <v>51</v>
      </c>
      <c r="J29" s="30" t="s">
        <v>51</v>
      </c>
      <c r="K29" s="30" t="s">
        <v>51</v>
      </c>
      <c r="L29" s="30" t="s">
        <v>51</v>
      </c>
      <c r="M29" s="30" t="s">
        <v>51</v>
      </c>
      <c r="N29" s="30" t="s">
        <v>51</v>
      </c>
      <c r="O29" s="30" t="s">
        <v>52</v>
      </c>
      <c r="P29" s="30" t="s">
        <v>51</v>
      </c>
      <c r="Q29" s="40" t="s">
        <v>97</v>
      </c>
      <c r="R29" s="37">
        <f t="shared" si="0"/>
        <v>0.21407076628647476</v>
      </c>
      <c r="S29" s="30" t="s">
        <v>161</v>
      </c>
      <c r="T29" s="28">
        <f>904+5.19</f>
        <v>909.19</v>
      </c>
      <c r="U29" s="28">
        <v>194.631</v>
      </c>
      <c r="V29" s="43" t="s">
        <v>98</v>
      </c>
      <c r="W29" s="38" t="s">
        <v>162</v>
      </c>
    </row>
    <row r="30" spans="2:23" s="17" customFormat="1" ht="34.5" customHeight="1" x14ac:dyDescent="0.25">
      <c r="B30" s="30">
        <v>13</v>
      </c>
      <c r="C30" s="39">
        <v>45688</v>
      </c>
      <c r="D30" s="30" t="s">
        <v>51</v>
      </c>
      <c r="E30" s="30" t="s">
        <v>51</v>
      </c>
      <c r="F30" s="30" t="s">
        <v>51</v>
      </c>
      <c r="G30" s="30" t="s">
        <v>51</v>
      </c>
      <c r="H30" s="30" t="s">
        <v>51</v>
      </c>
      <c r="I30" s="30" t="s">
        <v>51</v>
      </c>
      <c r="J30" s="30" t="s">
        <v>51</v>
      </c>
      <c r="K30" s="30" t="s">
        <v>51</v>
      </c>
      <c r="L30" s="30" t="s">
        <v>51</v>
      </c>
      <c r="M30" s="30" t="s">
        <v>51</v>
      </c>
      <c r="N30" s="30" t="s">
        <v>51</v>
      </c>
      <c r="O30" s="30" t="s">
        <v>52</v>
      </c>
      <c r="P30" s="30" t="s">
        <v>51</v>
      </c>
      <c r="Q30" s="38" t="s">
        <v>58</v>
      </c>
      <c r="R30" s="37">
        <f t="shared" si="0"/>
        <v>43.765250000000002</v>
      </c>
      <c r="S30" s="30" t="s">
        <v>53</v>
      </c>
      <c r="T30" s="41">
        <v>1</v>
      </c>
      <c r="U30" s="37">
        <v>43.765250000000002</v>
      </c>
      <c r="V30" s="33" t="s">
        <v>93</v>
      </c>
      <c r="W30" s="43" t="s">
        <v>139</v>
      </c>
    </row>
    <row r="31" spans="2:23" s="17" customFormat="1" ht="34.5" customHeight="1" x14ac:dyDescent="0.25">
      <c r="B31" s="30">
        <v>14</v>
      </c>
      <c r="C31" s="39">
        <v>45688</v>
      </c>
      <c r="D31" s="30" t="s">
        <v>51</v>
      </c>
      <c r="E31" s="30" t="s">
        <v>51</v>
      </c>
      <c r="F31" s="30" t="s">
        <v>51</v>
      </c>
      <c r="G31" s="30" t="s">
        <v>51</v>
      </c>
      <c r="H31" s="30" t="s">
        <v>51</v>
      </c>
      <c r="I31" s="30" t="s">
        <v>51</v>
      </c>
      <c r="J31" s="30" t="s">
        <v>51</v>
      </c>
      <c r="K31" s="30" t="s">
        <v>51</v>
      </c>
      <c r="L31" s="30" t="s">
        <v>51</v>
      </c>
      <c r="M31" s="30" t="s">
        <v>51</v>
      </c>
      <c r="N31" s="30" t="s">
        <v>51</v>
      </c>
      <c r="O31" s="30" t="s">
        <v>52</v>
      </c>
      <c r="P31" s="30" t="s">
        <v>51</v>
      </c>
      <c r="Q31" s="38" t="s">
        <v>58</v>
      </c>
      <c r="R31" s="37">
        <f t="shared" si="0"/>
        <v>2</v>
      </c>
      <c r="S31" s="30" t="s">
        <v>53</v>
      </c>
      <c r="T31" s="41">
        <v>1</v>
      </c>
      <c r="U31" s="37">
        <v>2</v>
      </c>
      <c r="V31" s="33" t="s">
        <v>103</v>
      </c>
      <c r="W31" s="43" t="s">
        <v>140</v>
      </c>
    </row>
    <row r="32" spans="2:23" s="17" customFormat="1" ht="34.5" customHeight="1" x14ac:dyDescent="0.25">
      <c r="B32" s="30">
        <v>15</v>
      </c>
      <c r="C32" s="39">
        <v>45688</v>
      </c>
      <c r="D32" s="30" t="s">
        <v>51</v>
      </c>
      <c r="E32" s="30" t="s">
        <v>51</v>
      </c>
      <c r="F32" s="30" t="s">
        <v>51</v>
      </c>
      <c r="G32" s="30" t="s">
        <v>51</v>
      </c>
      <c r="H32" s="30" t="s">
        <v>51</v>
      </c>
      <c r="I32" s="30" t="s">
        <v>51</v>
      </c>
      <c r="J32" s="30" t="s">
        <v>51</v>
      </c>
      <c r="K32" s="30" t="s">
        <v>51</v>
      </c>
      <c r="L32" s="30" t="s">
        <v>51</v>
      </c>
      <c r="M32" s="30" t="s">
        <v>51</v>
      </c>
      <c r="N32" s="30" t="s">
        <v>51</v>
      </c>
      <c r="O32" s="30" t="s">
        <v>52</v>
      </c>
      <c r="P32" s="30" t="s">
        <v>51</v>
      </c>
      <c r="Q32" s="38" t="s">
        <v>58</v>
      </c>
      <c r="R32" s="37">
        <f t="shared" ref="R32:R39" si="5">U32/T32</f>
        <v>3.6</v>
      </c>
      <c r="S32" s="30" t="s">
        <v>53</v>
      </c>
      <c r="T32" s="41">
        <v>1</v>
      </c>
      <c r="U32" s="37">
        <v>3.6</v>
      </c>
      <c r="V32" s="33" t="s">
        <v>87</v>
      </c>
      <c r="W32" s="43" t="s">
        <v>141</v>
      </c>
    </row>
    <row r="33" spans="2:23" s="17" customFormat="1" ht="34.5" customHeight="1" x14ac:dyDescent="0.25">
      <c r="B33" s="30">
        <v>16</v>
      </c>
      <c r="C33" s="39">
        <v>45688</v>
      </c>
      <c r="D33" s="30" t="s">
        <v>51</v>
      </c>
      <c r="E33" s="30" t="s">
        <v>51</v>
      </c>
      <c r="F33" s="30" t="s">
        <v>51</v>
      </c>
      <c r="G33" s="30" t="s">
        <v>51</v>
      </c>
      <c r="H33" s="30" t="s">
        <v>51</v>
      </c>
      <c r="I33" s="30" t="s">
        <v>51</v>
      </c>
      <c r="J33" s="30" t="s">
        <v>51</v>
      </c>
      <c r="K33" s="30" t="s">
        <v>51</v>
      </c>
      <c r="L33" s="30" t="s">
        <v>51</v>
      </c>
      <c r="M33" s="30" t="s">
        <v>51</v>
      </c>
      <c r="N33" s="30" t="s">
        <v>51</v>
      </c>
      <c r="O33" s="30" t="s">
        <v>52</v>
      </c>
      <c r="P33" s="30" t="s">
        <v>51</v>
      </c>
      <c r="Q33" s="33" t="s">
        <v>124</v>
      </c>
      <c r="R33" s="37">
        <f t="shared" si="5"/>
        <v>67.599999999999994</v>
      </c>
      <c r="S33" s="30" t="s">
        <v>53</v>
      </c>
      <c r="T33" s="41">
        <v>1</v>
      </c>
      <c r="U33" s="37">
        <v>67.599999999999994</v>
      </c>
      <c r="V33" s="33" t="s">
        <v>109</v>
      </c>
      <c r="W33" s="43" t="s">
        <v>142</v>
      </c>
    </row>
    <row r="34" spans="2:23" s="17" customFormat="1" ht="34.5" customHeight="1" x14ac:dyDescent="0.25">
      <c r="B34" s="30">
        <v>17</v>
      </c>
      <c r="C34" s="39">
        <v>45688</v>
      </c>
      <c r="D34" s="30" t="s">
        <v>51</v>
      </c>
      <c r="E34" s="30" t="s">
        <v>51</v>
      </c>
      <c r="F34" s="30" t="s">
        <v>51</v>
      </c>
      <c r="G34" s="30" t="s">
        <v>51</v>
      </c>
      <c r="H34" s="30" t="s">
        <v>51</v>
      </c>
      <c r="I34" s="30" t="s">
        <v>51</v>
      </c>
      <c r="J34" s="30" t="s">
        <v>51</v>
      </c>
      <c r="K34" s="30" t="s">
        <v>51</v>
      </c>
      <c r="L34" s="30" t="s">
        <v>51</v>
      </c>
      <c r="M34" s="30" t="s">
        <v>51</v>
      </c>
      <c r="N34" s="30" t="s">
        <v>51</v>
      </c>
      <c r="O34" s="30" t="s">
        <v>52</v>
      </c>
      <c r="P34" s="30" t="s">
        <v>51</v>
      </c>
      <c r="Q34" s="33" t="s">
        <v>88</v>
      </c>
      <c r="R34" s="37">
        <f t="shared" si="5"/>
        <v>14</v>
      </c>
      <c r="S34" s="30" t="s">
        <v>53</v>
      </c>
      <c r="T34" s="41">
        <v>1</v>
      </c>
      <c r="U34" s="37">
        <v>14</v>
      </c>
      <c r="V34" s="33" t="s">
        <v>159</v>
      </c>
      <c r="W34" s="43" t="s">
        <v>160</v>
      </c>
    </row>
    <row r="35" spans="2:23" s="17" customFormat="1" ht="34.5" customHeight="1" x14ac:dyDescent="0.25">
      <c r="B35" s="30">
        <v>18</v>
      </c>
      <c r="C35" s="39">
        <v>45688</v>
      </c>
      <c r="D35" s="30" t="s">
        <v>51</v>
      </c>
      <c r="E35" s="30" t="s">
        <v>51</v>
      </c>
      <c r="F35" s="30" t="s">
        <v>51</v>
      </c>
      <c r="G35" s="30" t="s">
        <v>51</v>
      </c>
      <c r="H35" s="30" t="s">
        <v>51</v>
      </c>
      <c r="I35" s="30" t="s">
        <v>51</v>
      </c>
      <c r="J35" s="30" t="s">
        <v>51</v>
      </c>
      <c r="K35" s="30" t="s">
        <v>51</v>
      </c>
      <c r="L35" s="30" t="s">
        <v>51</v>
      </c>
      <c r="M35" s="30" t="s">
        <v>51</v>
      </c>
      <c r="N35" s="30" t="s">
        <v>51</v>
      </c>
      <c r="O35" s="30" t="s">
        <v>52</v>
      </c>
      <c r="P35" s="30" t="s">
        <v>51</v>
      </c>
      <c r="Q35" s="33" t="s">
        <v>88</v>
      </c>
      <c r="R35" s="37">
        <f t="shared" ref="R35" si="6">U35/T35</f>
        <v>5.0657142857142858</v>
      </c>
      <c r="S35" s="30" t="s">
        <v>53</v>
      </c>
      <c r="T35" s="41">
        <v>7</v>
      </c>
      <c r="U35" s="37">
        <v>35.46</v>
      </c>
      <c r="V35" s="33" t="s">
        <v>123</v>
      </c>
      <c r="W35" s="43" t="s">
        <v>143</v>
      </c>
    </row>
    <row r="36" spans="2:23" s="17" customFormat="1" ht="33.75" customHeight="1" x14ac:dyDescent="0.25">
      <c r="B36" s="30">
        <v>19</v>
      </c>
      <c r="C36" s="39">
        <v>45688</v>
      </c>
      <c r="D36" s="30" t="s">
        <v>51</v>
      </c>
      <c r="E36" s="30" t="s">
        <v>51</v>
      </c>
      <c r="F36" s="30" t="s">
        <v>51</v>
      </c>
      <c r="G36" s="30" t="s">
        <v>51</v>
      </c>
      <c r="H36" s="30" t="s">
        <v>51</v>
      </c>
      <c r="I36" s="30" t="s">
        <v>51</v>
      </c>
      <c r="J36" s="30" t="s">
        <v>51</v>
      </c>
      <c r="K36" s="30" t="s">
        <v>51</v>
      </c>
      <c r="L36" s="30" t="s">
        <v>51</v>
      </c>
      <c r="M36" s="30" t="s">
        <v>51</v>
      </c>
      <c r="N36" s="30" t="s">
        <v>51</v>
      </c>
      <c r="O36" s="30" t="s">
        <v>52</v>
      </c>
      <c r="P36" s="30" t="s">
        <v>51</v>
      </c>
      <c r="Q36" s="33" t="s">
        <v>88</v>
      </c>
      <c r="R36" s="37">
        <f t="shared" si="5"/>
        <v>25.5</v>
      </c>
      <c r="S36" s="30" t="s">
        <v>50</v>
      </c>
      <c r="T36" s="41">
        <v>1</v>
      </c>
      <c r="U36" s="37">
        <v>25.5</v>
      </c>
      <c r="V36" s="38" t="s">
        <v>108</v>
      </c>
      <c r="W36" s="38" t="s">
        <v>144</v>
      </c>
    </row>
    <row r="37" spans="2:23" s="17" customFormat="1" ht="31.5" x14ac:dyDescent="0.25">
      <c r="B37" s="30">
        <v>20</v>
      </c>
      <c r="C37" s="39">
        <v>45688</v>
      </c>
      <c r="D37" s="30" t="s">
        <v>51</v>
      </c>
      <c r="E37" s="30" t="s">
        <v>51</v>
      </c>
      <c r="F37" s="30" t="s">
        <v>51</v>
      </c>
      <c r="G37" s="30" t="s">
        <v>51</v>
      </c>
      <c r="H37" s="30" t="s">
        <v>51</v>
      </c>
      <c r="I37" s="30" t="s">
        <v>51</v>
      </c>
      <c r="J37" s="30" t="s">
        <v>51</v>
      </c>
      <c r="K37" s="30" t="s">
        <v>51</v>
      </c>
      <c r="L37" s="30" t="s">
        <v>51</v>
      </c>
      <c r="M37" s="30" t="s">
        <v>51</v>
      </c>
      <c r="N37" s="30" t="s">
        <v>51</v>
      </c>
      <c r="O37" s="30" t="s">
        <v>52</v>
      </c>
      <c r="P37" s="30" t="s">
        <v>51</v>
      </c>
      <c r="Q37" s="33" t="s">
        <v>88</v>
      </c>
      <c r="R37" s="37">
        <f t="shared" ref="R37" si="7">U37/T37</f>
        <v>17.57</v>
      </c>
      <c r="S37" s="30" t="s">
        <v>50</v>
      </c>
      <c r="T37" s="41">
        <v>1</v>
      </c>
      <c r="U37" s="37">
        <v>17.57</v>
      </c>
      <c r="V37" s="38" t="s">
        <v>165</v>
      </c>
      <c r="W37" s="38" t="s">
        <v>147</v>
      </c>
    </row>
    <row r="38" spans="2:23" s="17" customFormat="1" ht="31.5" x14ac:dyDescent="0.25">
      <c r="B38" s="30">
        <v>21</v>
      </c>
      <c r="C38" s="39">
        <v>45688</v>
      </c>
      <c r="D38" s="30" t="s">
        <v>51</v>
      </c>
      <c r="E38" s="30" t="s">
        <v>51</v>
      </c>
      <c r="F38" s="30" t="s">
        <v>51</v>
      </c>
      <c r="G38" s="30" t="s">
        <v>51</v>
      </c>
      <c r="H38" s="30" t="s">
        <v>51</v>
      </c>
      <c r="I38" s="30" t="s">
        <v>51</v>
      </c>
      <c r="J38" s="30" t="s">
        <v>51</v>
      </c>
      <c r="K38" s="30" t="s">
        <v>51</v>
      </c>
      <c r="L38" s="30" t="s">
        <v>51</v>
      </c>
      <c r="M38" s="30" t="s">
        <v>51</v>
      </c>
      <c r="N38" s="30" t="s">
        <v>51</v>
      </c>
      <c r="O38" s="30" t="s">
        <v>52</v>
      </c>
      <c r="P38" s="30" t="s">
        <v>51</v>
      </c>
      <c r="Q38" s="33" t="s">
        <v>88</v>
      </c>
      <c r="R38" s="37">
        <f t="shared" si="5"/>
        <v>9.3149999999999995</v>
      </c>
      <c r="S38" s="30" t="s">
        <v>50</v>
      </c>
      <c r="T38" s="41">
        <v>2</v>
      </c>
      <c r="U38" s="37">
        <v>18.63</v>
      </c>
      <c r="V38" s="38" t="s">
        <v>107</v>
      </c>
      <c r="W38" s="38" t="s">
        <v>145</v>
      </c>
    </row>
    <row r="39" spans="2:23" s="17" customFormat="1" ht="15.75" x14ac:dyDescent="0.25">
      <c r="B39" s="30">
        <v>22</v>
      </c>
      <c r="C39" s="39">
        <v>45688</v>
      </c>
      <c r="D39" s="30" t="s">
        <v>51</v>
      </c>
      <c r="E39" s="30" t="s">
        <v>51</v>
      </c>
      <c r="F39" s="30" t="s">
        <v>51</v>
      </c>
      <c r="G39" s="30" t="s">
        <v>51</v>
      </c>
      <c r="H39" s="30" t="s">
        <v>51</v>
      </c>
      <c r="I39" s="30" t="s">
        <v>51</v>
      </c>
      <c r="J39" s="30" t="s">
        <v>51</v>
      </c>
      <c r="K39" s="30" t="s">
        <v>51</v>
      </c>
      <c r="L39" s="30" t="s">
        <v>51</v>
      </c>
      <c r="M39" s="30" t="s">
        <v>51</v>
      </c>
      <c r="N39" s="30" t="s">
        <v>51</v>
      </c>
      <c r="O39" s="30" t="s">
        <v>52</v>
      </c>
      <c r="P39" s="30" t="s">
        <v>51</v>
      </c>
      <c r="Q39" s="38" t="s">
        <v>77</v>
      </c>
      <c r="R39" s="37">
        <f t="shared" si="5"/>
        <v>4.5766666666666671</v>
      </c>
      <c r="S39" s="30" t="s">
        <v>106</v>
      </c>
      <c r="T39" s="41">
        <v>3</v>
      </c>
      <c r="U39" s="37">
        <f>5.015*2+3.7</f>
        <v>13.73</v>
      </c>
      <c r="V39" s="38" t="s">
        <v>105</v>
      </c>
      <c r="W39" s="38" t="s">
        <v>152</v>
      </c>
    </row>
    <row r="40" spans="2:23" s="17" customFormat="1" ht="15.75" x14ac:dyDescent="0.25">
      <c r="B40" s="30">
        <v>23</v>
      </c>
      <c r="C40" s="39">
        <v>45688</v>
      </c>
      <c r="D40" s="30" t="s">
        <v>51</v>
      </c>
      <c r="E40" s="30" t="s">
        <v>51</v>
      </c>
      <c r="F40" s="30" t="s">
        <v>51</v>
      </c>
      <c r="G40" s="30" t="s">
        <v>51</v>
      </c>
      <c r="H40" s="30" t="s">
        <v>51</v>
      </c>
      <c r="I40" s="30" t="s">
        <v>51</v>
      </c>
      <c r="J40" s="30" t="s">
        <v>51</v>
      </c>
      <c r="K40" s="30" t="s">
        <v>51</v>
      </c>
      <c r="L40" s="30" t="s">
        <v>51</v>
      </c>
      <c r="M40" s="30" t="s">
        <v>51</v>
      </c>
      <c r="N40" s="30" t="s">
        <v>51</v>
      </c>
      <c r="O40" s="30" t="s">
        <v>52</v>
      </c>
      <c r="P40" s="30" t="s">
        <v>51</v>
      </c>
      <c r="Q40" s="38" t="s">
        <v>77</v>
      </c>
      <c r="R40" s="37">
        <f t="shared" si="0"/>
        <v>38.862000000000002</v>
      </c>
      <c r="S40" s="30" t="s">
        <v>53</v>
      </c>
      <c r="T40" s="41">
        <v>1</v>
      </c>
      <c r="U40" s="37">
        <v>38.862000000000002</v>
      </c>
      <c r="V40" s="38" t="s">
        <v>76</v>
      </c>
      <c r="W40" s="38" t="s">
        <v>170</v>
      </c>
    </row>
    <row r="41" spans="2:23" s="17" customFormat="1" ht="15.75" x14ac:dyDescent="0.25">
      <c r="B41" s="30">
        <v>24</v>
      </c>
      <c r="C41" s="39">
        <v>45688</v>
      </c>
      <c r="D41" s="30" t="s">
        <v>51</v>
      </c>
      <c r="E41" s="30" t="s">
        <v>51</v>
      </c>
      <c r="F41" s="30" t="s">
        <v>51</v>
      </c>
      <c r="G41" s="30" t="s">
        <v>51</v>
      </c>
      <c r="H41" s="30" t="s">
        <v>51</v>
      </c>
      <c r="I41" s="30" t="s">
        <v>51</v>
      </c>
      <c r="J41" s="30" t="s">
        <v>51</v>
      </c>
      <c r="K41" s="30" t="s">
        <v>51</v>
      </c>
      <c r="L41" s="30" t="s">
        <v>51</v>
      </c>
      <c r="M41" s="30" t="s">
        <v>51</v>
      </c>
      <c r="N41" s="30" t="s">
        <v>51</v>
      </c>
      <c r="O41" s="30" t="s">
        <v>52</v>
      </c>
      <c r="P41" s="30" t="s">
        <v>51</v>
      </c>
      <c r="Q41" s="38" t="s">
        <v>58</v>
      </c>
      <c r="R41" s="37">
        <f t="shared" si="0"/>
        <v>2094.7199999999998</v>
      </c>
      <c r="S41" s="30" t="s">
        <v>53</v>
      </c>
      <c r="T41" s="41">
        <v>1</v>
      </c>
      <c r="U41" s="37">
        <v>2094.7199999999998</v>
      </c>
      <c r="V41" s="38" t="s">
        <v>76</v>
      </c>
      <c r="W41" s="38" t="s">
        <v>160</v>
      </c>
    </row>
    <row r="42" spans="2:23" s="17" customFormat="1" ht="31.5" x14ac:dyDescent="0.25">
      <c r="B42" s="30">
        <v>25</v>
      </c>
      <c r="C42" s="39">
        <v>45688</v>
      </c>
      <c r="D42" s="30" t="s">
        <v>51</v>
      </c>
      <c r="E42" s="30" t="s">
        <v>51</v>
      </c>
      <c r="F42" s="30" t="s">
        <v>51</v>
      </c>
      <c r="G42" s="30" t="s">
        <v>51</v>
      </c>
      <c r="H42" s="30" t="s">
        <v>51</v>
      </c>
      <c r="I42" s="30" t="s">
        <v>51</v>
      </c>
      <c r="J42" s="30" t="s">
        <v>51</v>
      </c>
      <c r="K42" s="30" t="s">
        <v>51</v>
      </c>
      <c r="L42" s="30" t="s">
        <v>51</v>
      </c>
      <c r="M42" s="30" t="s">
        <v>51</v>
      </c>
      <c r="N42" s="30" t="s">
        <v>51</v>
      </c>
      <c r="O42" s="30" t="s">
        <v>52</v>
      </c>
      <c r="P42" s="30" t="s">
        <v>51</v>
      </c>
      <c r="Q42" s="40" t="s">
        <v>63</v>
      </c>
      <c r="R42" s="37">
        <f t="shared" si="0"/>
        <v>4.8099999999999996</v>
      </c>
      <c r="S42" s="30" t="s">
        <v>50</v>
      </c>
      <c r="T42" s="41">
        <v>1</v>
      </c>
      <c r="U42" s="37">
        <v>4.8099999999999996</v>
      </c>
      <c r="V42" s="33" t="s">
        <v>82</v>
      </c>
      <c r="W42" s="43" t="s">
        <v>146</v>
      </c>
    </row>
    <row r="43" spans="2:23" s="17" customFormat="1" ht="31.5" x14ac:dyDescent="0.25">
      <c r="B43" s="30">
        <v>26</v>
      </c>
      <c r="C43" s="39">
        <v>45688</v>
      </c>
      <c r="D43" s="30" t="s">
        <v>51</v>
      </c>
      <c r="E43" s="30" t="s">
        <v>51</v>
      </c>
      <c r="F43" s="30" t="s">
        <v>51</v>
      </c>
      <c r="G43" s="30" t="s">
        <v>51</v>
      </c>
      <c r="H43" s="30" t="s">
        <v>51</v>
      </c>
      <c r="I43" s="30" t="s">
        <v>51</v>
      </c>
      <c r="J43" s="30" t="s">
        <v>51</v>
      </c>
      <c r="K43" s="30" t="s">
        <v>51</v>
      </c>
      <c r="L43" s="30" t="s">
        <v>51</v>
      </c>
      <c r="M43" s="30" t="s">
        <v>51</v>
      </c>
      <c r="N43" s="30" t="s">
        <v>51</v>
      </c>
      <c r="O43" s="30" t="s">
        <v>52</v>
      </c>
      <c r="P43" s="30" t="s">
        <v>51</v>
      </c>
      <c r="Q43" s="40" t="s">
        <v>81</v>
      </c>
      <c r="R43" s="37">
        <f t="shared" si="0"/>
        <v>147.42099999999999</v>
      </c>
      <c r="S43" s="30" t="s">
        <v>53</v>
      </c>
      <c r="T43" s="41">
        <v>1</v>
      </c>
      <c r="U43" s="37">
        <v>147.42099999999999</v>
      </c>
      <c r="V43" s="38" t="s">
        <v>59</v>
      </c>
      <c r="W43" s="40" t="s">
        <v>166</v>
      </c>
    </row>
    <row r="44" spans="2:23" s="17" customFormat="1" ht="31.5" x14ac:dyDescent="0.25">
      <c r="B44" s="30">
        <v>27</v>
      </c>
      <c r="C44" s="39">
        <v>45688</v>
      </c>
      <c r="D44" s="30" t="s">
        <v>51</v>
      </c>
      <c r="E44" s="30" t="s">
        <v>51</v>
      </c>
      <c r="F44" s="30" t="s">
        <v>51</v>
      </c>
      <c r="G44" s="30" t="s">
        <v>51</v>
      </c>
      <c r="H44" s="30" t="s">
        <v>51</v>
      </c>
      <c r="I44" s="30" t="s">
        <v>51</v>
      </c>
      <c r="J44" s="30" t="s">
        <v>51</v>
      </c>
      <c r="K44" s="30" t="s">
        <v>51</v>
      </c>
      <c r="L44" s="30" t="s">
        <v>51</v>
      </c>
      <c r="M44" s="30" t="s">
        <v>51</v>
      </c>
      <c r="N44" s="30" t="s">
        <v>51</v>
      </c>
      <c r="O44" s="30" t="s">
        <v>52</v>
      </c>
      <c r="P44" s="30" t="s">
        <v>51</v>
      </c>
      <c r="Q44" s="40" t="s">
        <v>118</v>
      </c>
      <c r="R44" s="37">
        <f t="shared" ref="R44" si="8">U44/T44</f>
        <v>23.5</v>
      </c>
      <c r="S44" s="30" t="s">
        <v>53</v>
      </c>
      <c r="T44" s="41">
        <v>1</v>
      </c>
      <c r="U44" s="37">
        <v>23.5</v>
      </c>
      <c r="V44" s="38" t="s">
        <v>150</v>
      </c>
      <c r="W44" s="38" t="s">
        <v>151</v>
      </c>
    </row>
    <row r="45" spans="2:23" s="17" customFormat="1" ht="31.5" x14ac:dyDescent="0.25">
      <c r="B45" s="30">
        <v>28</v>
      </c>
      <c r="C45" s="39">
        <v>45688</v>
      </c>
      <c r="D45" s="30" t="s">
        <v>51</v>
      </c>
      <c r="E45" s="30" t="s">
        <v>51</v>
      </c>
      <c r="F45" s="30" t="s">
        <v>51</v>
      </c>
      <c r="G45" s="30" t="s">
        <v>51</v>
      </c>
      <c r="H45" s="30" t="s">
        <v>51</v>
      </c>
      <c r="I45" s="30" t="s">
        <v>51</v>
      </c>
      <c r="J45" s="30" t="s">
        <v>51</v>
      </c>
      <c r="K45" s="30" t="s">
        <v>51</v>
      </c>
      <c r="L45" s="30" t="s">
        <v>51</v>
      </c>
      <c r="M45" s="30" t="s">
        <v>51</v>
      </c>
      <c r="N45" s="30" t="s">
        <v>51</v>
      </c>
      <c r="O45" s="30" t="s">
        <v>52</v>
      </c>
      <c r="P45" s="30" t="s">
        <v>51</v>
      </c>
      <c r="Q45" s="40" t="s">
        <v>118</v>
      </c>
      <c r="R45" s="37">
        <f t="shared" si="0"/>
        <v>12</v>
      </c>
      <c r="S45" s="30" t="s">
        <v>53</v>
      </c>
      <c r="T45" s="41">
        <v>2</v>
      </c>
      <c r="U45" s="37">
        <v>24</v>
      </c>
      <c r="V45" s="38" t="s">
        <v>119</v>
      </c>
      <c r="W45" s="38" t="s">
        <v>163</v>
      </c>
    </row>
    <row r="46" spans="2:23" s="17" customFormat="1" ht="15.75" x14ac:dyDescent="0.25">
      <c r="B46" s="30">
        <v>29</v>
      </c>
      <c r="C46" s="39">
        <v>45688</v>
      </c>
      <c r="D46" s="30" t="s">
        <v>51</v>
      </c>
      <c r="E46" s="30" t="s">
        <v>51</v>
      </c>
      <c r="F46" s="30" t="s">
        <v>51</v>
      </c>
      <c r="G46" s="30" t="s">
        <v>51</v>
      </c>
      <c r="H46" s="30" t="s">
        <v>51</v>
      </c>
      <c r="I46" s="30" t="s">
        <v>51</v>
      </c>
      <c r="J46" s="30" t="s">
        <v>51</v>
      </c>
      <c r="K46" s="30" t="s">
        <v>51</v>
      </c>
      <c r="L46" s="30" t="s">
        <v>51</v>
      </c>
      <c r="M46" s="30" t="s">
        <v>51</v>
      </c>
      <c r="N46" s="30" t="s">
        <v>51</v>
      </c>
      <c r="O46" s="30" t="s">
        <v>52</v>
      </c>
      <c r="P46" s="30" t="s">
        <v>51</v>
      </c>
      <c r="Q46" s="40" t="s">
        <v>63</v>
      </c>
      <c r="R46" s="37">
        <f t="shared" si="0"/>
        <v>35.252000000000002</v>
      </c>
      <c r="S46" s="30" t="s">
        <v>53</v>
      </c>
      <c r="T46" s="41">
        <v>1</v>
      </c>
      <c r="U46" s="37">
        <v>35.252000000000002</v>
      </c>
      <c r="V46" s="38" t="s">
        <v>67</v>
      </c>
      <c r="W46" s="38" t="s">
        <v>148</v>
      </c>
    </row>
    <row r="47" spans="2:23" s="17" customFormat="1" ht="31.5" x14ac:dyDescent="0.25">
      <c r="B47" s="30">
        <v>30</v>
      </c>
      <c r="C47" s="39">
        <v>45688</v>
      </c>
      <c r="D47" s="30" t="s">
        <v>51</v>
      </c>
      <c r="E47" s="30" t="s">
        <v>51</v>
      </c>
      <c r="F47" s="30" t="s">
        <v>51</v>
      </c>
      <c r="G47" s="30" t="s">
        <v>51</v>
      </c>
      <c r="H47" s="30" t="s">
        <v>51</v>
      </c>
      <c r="I47" s="30" t="s">
        <v>51</v>
      </c>
      <c r="J47" s="30" t="s">
        <v>51</v>
      </c>
      <c r="K47" s="30" t="s">
        <v>51</v>
      </c>
      <c r="L47" s="30" t="s">
        <v>51</v>
      </c>
      <c r="M47" s="30" t="s">
        <v>51</v>
      </c>
      <c r="N47" s="30" t="s">
        <v>51</v>
      </c>
      <c r="O47" s="30" t="s">
        <v>52</v>
      </c>
      <c r="P47" s="30" t="s">
        <v>51</v>
      </c>
      <c r="Q47" s="38" t="s">
        <v>84</v>
      </c>
      <c r="R47" s="37">
        <f t="shared" si="0"/>
        <v>1.4152162162162163</v>
      </c>
      <c r="S47" s="30" t="s">
        <v>50</v>
      </c>
      <c r="T47" s="41">
        <v>37</v>
      </c>
      <c r="U47" s="37">
        <f>104.726/2</f>
        <v>52.363</v>
      </c>
      <c r="V47" s="38" t="s">
        <v>85</v>
      </c>
      <c r="W47" s="40" t="s">
        <v>168</v>
      </c>
    </row>
    <row r="48" spans="2:23" s="17" customFormat="1" ht="31.5" x14ac:dyDescent="0.25">
      <c r="B48" s="30">
        <v>31</v>
      </c>
      <c r="C48" s="39">
        <v>45688</v>
      </c>
      <c r="D48" s="30" t="s">
        <v>51</v>
      </c>
      <c r="E48" s="30" t="s">
        <v>51</v>
      </c>
      <c r="F48" s="30" t="s">
        <v>51</v>
      </c>
      <c r="G48" s="30" t="s">
        <v>51</v>
      </c>
      <c r="H48" s="30" t="s">
        <v>51</v>
      </c>
      <c r="I48" s="30" t="s">
        <v>51</v>
      </c>
      <c r="J48" s="30" t="s">
        <v>51</v>
      </c>
      <c r="K48" s="30" t="s">
        <v>51</v>
      </c>
      <c r="L48" s="30" t="s">
        <v>51</v>
      </c>
      <c r="M48" s="30" t="s">
        <v>51</v>
      </c>
      <c r="N48" s="30" t="s">
        <v>51</v>
      </c>
      <c r="O48" s="30" t="s">
        <v>52</v>
      </c>
      <c r="P48" s="30" t="s">
        <v>51</v>
      </c>
      <c r="Q48" s="38" t="s">
        <v>61</v>
      </c>
      <c r="R48" s="37">
        <f t="shared" ref="R48:R49" si="9">U48/T48</f>
        <v>14.118</v>
      </c>
      <c r="S48" s="30" t="s">
        <v>53</v>
      </c>
      <c r="T48" s="41">
        <v>1</v>
      </c>
      <c r="U48" s="37">
        <f>28.236/2</f>
        <v>14.118</v>
      </c>
      <c r="V48" s="38" t="s">
        <v>60</v>
      </c>
      <c r="W48" s="40" t="s">
        <v>169</v>
      </c>
    </row>
    <row r="49" spans="2:23" s="18" customFormat="1" ht="33" customHeight="1" x14ac:dyDescent="0.25">
      <c r="B49" s="30">
        <v>32</v>
      </c>
      <c r="C49" s="39">
        <v>45688</v>
      </c>
      <c r="D49" s="30" t="s">
        <v>51</v>
      </c>
      <c r="E49" s="30" t="s">
        <v>51</v>
      </c>
      <c r="F49" s="30" t="s">
        <v>51</v>
      </c>
      <c r="G49" s="30" t="s">
        <v>51</v>
      </c>
      <c r="H49" s="30" t="s">
        <v>51</v>
      </c>
      <c r="I49" s="30" t="s">
        <v>51</v>
      </c>
      <c r="J49" s="30" t="s">
        <v>51</v>
      </c>
      <c r="K49" s="30" t="s">
        <v>51</v>
      </c>
      <c r="L49" s="30" t="s">
        <v>51</v>
      </c>
      <c r="M49" s="30" t="s">
        <v>51</v>
      </c>
      <c r="N49" s="30" t="s">
        <v>51</v>
      </c>
      <c r="O49" s="30" t="s">
        <v>52</v>
      </c>
      <c r="P49" s="30" t="s">
        <v>51</v>
      </c>
      <c r="Q49" s="33" t="s">
        <v>57</v>
      </c>
      <c r="R49" s="37">
        <f t="shared" si="9"/>
        <v>20.87</v>
      </c>
      <c r="S49" s="30" t="s">
        <v>53</v>
      </c>
      <c r="T49" s="41">
        <v>1</v>
      </c>
      <c r="U49" s="37">
        <v>20.87</v>
      </c>
      <c r="V49" s="42" t="s">
        <v>62</v>
      </c>
      <c r="W49" s="38" t="s">
        <v>149</v>
      </c>
    </row>
    <row r="50" spans="2:23" s="18" customFormat="1" x14ac:dyDescent="0.25"/>
    <row r="51" spans="2:23" s="18" customFormat="1" x14ac:dyDescent="0.25">
      <c r="B51" s="18" t="str">
        <f>'(1) Приобретение электроэнергии'!B21</f>
        <v>* Информация представлена при наличии документов по состоянию на 10.03.2025</v>
      </c>
    </row>
    <row r="52" spans="2:23" s="18" customFormat="1" x14ac:dyDescent="0.25"/>
    <row r="53" spans="2:23" s="18" customFormat="1" x14ac:dyDescent="0.25">
      <c r="T53" s="26"/>
      <c r="U53" s="26"/>
    </row>
    <row r="54" spans="2:23" s="18" customFormat="1" x14ac:dyDescent="0.25"/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phoneticPr fontId="15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tabSelected="1" zoomScale="82" zoomScaleNormal="82" workbookViewId="0">
      <selection activeCell="L29" sqref="L29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февраль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46" customFormat="1" ht="32.25" customHeight="1" x14ac:dyDescent="0.25">
      <c r="B18" s="30">
        <v>1</v>
      </c>
      <c r="C18" s="39">
        <v>45688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41" t="s">
        <v>64</v>
      </c>
      <c r="R18" s="37">
        <f>U18/T18</f>
        <v>5.0793919352544917E-2</v>
      </c>
      <c r="S18" s="41" t="s">
        <v>65</v>
      </c>
      <c r="T18" s="45">
        <v>4970.0131798967859</v>
      </c>
      <c r="U18" s="45">
        <v>252.44644864076267</v>
      </c>
      <c r="V18" s="35" t="s">
        <v>66</v>
      </c>
      <c r="W18" s="41" t="s">
        <v>167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10.03.2025</v>
      </c>
    </row>
    <row r="21" spans="2:23" x14ac:dyDescent="0.25">
      <c r="T21" s="22"/>
      <c r="U21" s="22"/>
    </row>
    <row r="22" spans="2:23" ht="15.75" x14ac:dyDescent="0.25">
      <c r="T22" s="21"/>
      <c r="U22" s="21"/>
    </row>
    <row r="23" spans="2:23" ht="15.75" x14ac:dyDescent="0.25">
      <c r="T23" s="21"/>
      <c r="U23" s="21"/>
    </row>
    <row r="24" spans="2:23" x14ac:dyDescent="0.25">
      <c r="R24" s="20"/>
      <c r="S24" s="20"/>
      <c r="T24" s="22"/>
      <c r="U24" s="22"/>
    </row>
    <row r="25" spans="2:23" x14ac:dyDescent="0.25">
      <c r="R25" s="20"/>
      <c r="S25" s="20"/>
      <c r="T25" s="22"/>
      <c r="U25" s="22"/>
    </row>
    <row r="26" spans="2:23" x14ac:dyDescent="0.25">
      <c r="R26" s="20"/>
      <c r="S26" s="20"/>
      <c r="T26" s="22"/>
      <c r="U26" s="22"/>
    </row>
    <row r="27" spans="2:23" ht="15.75" x14ac:dyDescent="0.25">
      <c r="T27" s="21"/>
      <c r="U27" s="21"/>
    </row>
    <row r="28" spans="2:23" x14ac:dyDescent="0.25">
      <c r="T28" s="22"/>
      <c r="U28" s="22"/>
    </row>
    <row r="29" spans="2:23" x14ac:dyDescent="0.25">
      <c r="T29" s="22"/>
      <c r="U29" s="22"/>
    </row>
    <row r="30" spans="2:23" x14ac:dyDescent="0.25">
      <c r="T30" s="22"/>
      <c r="U30" s="22"/>
    </row>
    <row r="31" spans="2:23" x14ac:dyDescent="0.25">
      <c r="T31" s="22"/>
      <c r="U31" s="22"/>
    </row>
    <row r="32" spans="2:23" x14ac:dyDescent="0.25">
      <c r="T32" s="48"/>
      <c r="U32" s="48"/>
    </row>
    <row r="33" spans="20:21" x14ac:dyDescent="0.25">
      <c r="T33" s="49"/>
      <c r="U33" s="49"/>
    </row>
    <row r="34" spans="20:21" x14ac:dyDescent="0.25">
      <c r="T34" s="22"/>
      <c r="U34" s="22"/>
    </row>
    <row r="35" spans="20:21" x14ac:dyDescent="0.25">
      <c r="T35" s="22"/>
      <c r="U35" s="22"/>
    </row>
    <row r="36" spans="20:21" x14ac:dyDescent="0.25">
      <c r="T36" s="52"/>
      <c r="U36" s="52"/>
    </row>
    <row r="37" spans="20:21" x14ac:dyDescent="0.25">
      <c r="T37" s="53"/>
      <c r="U37" s="53"/>
    </row>
    <row r="38" spans="20:21" x14ac:dyDescent="0.25">
      <c r="T38" s="51"/>
      <c r="U38" s="51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2025-03-10T10:12:45Z</dcterms:modified>
</cp:coreProperties>
</file>