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heckCompatibility="1" defaultThemeVersion="124226"/>
  <xr:revisionPtr revIDLastSave="0" documentId="13_ncr:1_{3DC9444A-DF10-49E8-96A5-F39C2838143D}" xr6:coauthVersionLast="47" xr6:coauthVersionMax="47" xr10:uidLastSave="{00000000-0000-0000-0000-000000000000}"/>
  <bookViews>
    <workbookView xWindow="-120" yWindow="-120" windowWidth="29040" windowHeight="15840" tabRatio="941" firstSheet="2" activeTab="10" xr2:uid="{00000000-000D-0000-FFFF-FFFF00000000}"/>
  </bookViews>
  <sheets>
    <sheet name="(1) Приобретение электроэнергии" sheetId="1" r:id="rId1"/>
    <sheet name="(2) Вспомогательные материалы" sheetId="4" r:id="rId2"/>
    <sheet name="(3) Капитальный ремонт" sheetId="5" r:id="rId3"/>
    <sheet name="(4) Приобретение оборудования" sheetId="6" r:id="rId4"/>
    <sheet name="(5) Страхование" sheetId="7" r:id="rId5"/>
    <sheet name="(6) Лизинг" sheetId="8" r:id="rId6"/>
    <sheet name="(7) Диагн. и эксперт. пром. без" sheetId="9" r:id="rId7"/>
    <sheet name="(8) НИОКР" sheetId="10" r:id="rId8"/>
    <sheet name="(9) Тех.обслуж. и тек. ремонт" sheetId="11" r:id="rId9"/>
    <sheet name="(10) Услуги произв. назначения" sheetId="12" r:id="rId10"/>
    <sheet name="(11) Приобретение ГСМ" sheetId="13" r:id="rId11"/>
  </sheets>
  <definedNames>
    <definedName name="OLE_LINK1" localSheetId="0">'(1) Приобретение электроэнергии'!$W$2</definedName>
    <definedName name="OLE_LINK1" localSheetId="9">'(10) Услуги произв. назначения'!$W$2</definedName>
    <definedName name="OLE_LINK1" localSheetId="10">'(11) Приобретение ГСМ'!$W$2</definedName>
    <definedName name="OLE_LINK1" localSheetId="1">'(2) Вспомогательные материалы'!$W$2</definedName>
    <definedName name="OLE_LINK1" localSheetId="2">'(3) Капитальный ремонт'!$W$2</definedName>
    <definedName name="OLE_LINK1" localSheetId="3">'(4) Приобретение оборудования'!$W$2</definedName>
    <definedName name="OLE_LINK1" localSheetId="4">'(5) Страхование'!$W$2</definedName>
    <definedName name="OLE_LINK1" localSheetId="5">'(6) Лизинг'!$W$2</definedName>
    <definedName name="OLE_LINK1" localSheetId="6">'(7) Диагн. и эксперт. пром. без'!$W$2</definedName>
    <definedName name="OLE_LINK1" localSheetId="7">'(8) НИОКР'!$W$2</definedName>
    <definedName name="OLE_LINK1" localSheetId="8">'(9) Тех.обслуж. и тек. ремонт'!$W$2</definedName>
    <definedName name="sub_10000" localSheetId="0">'(1) Приобретение электроэнергии'!$W$2</definedName>
    <definedName name="sub_10000" localSheetId="9">'(10) Услуги произв. назначения'!$W$2</definedName>
    <definedName name="sub_10000" localSheetId="10">'(11) Приобретение ГСМ'!$W$2</definedName>
    <definedName name="sub_10000" localSheetId="1">'(2) Вспомогательные материалы'!$W$2</definedName>
    <definedName name="sub_10000" localSheetId="2">'(3) Капитальный ремонт'!$W$2</definedName>
    <definedName name="sub_10000" localSheetId="3">'(4) Приобретение оборудования'!$W$2</definedName>
    <definedName name="sub_10000" localSheetId="4">'(5) Страхование'!$W$2</definedName>
    <definedName name="sub_10000" localSheetId="5">'(6) Лизинг'!$W$2</definedName>
    <definedName name="sub_10000" localSheetId="6">'(7) Диагн. и эксперт. пром. без'!$W$2</definedName>
    <definedName name="sub_10000" localSheetId="7">'(8) НИОКР'!$W$2</definedName>
    <definedName name="sub_10000" localSheetId="8">'(9) Тех.обслуж. и тек. ремонт'!$W$2</definedName>
    <definedName name="sub_10001" localSheetId="0">'(1) Приобретение электроэнергии'!$L$5</definedName>
    <definedName name="sub_10001" localSheetId="9">'(10) Услуги произв. назначения'!$L$5</definedName>
    <definedName name="sub_10001" localSheetId="10">'(11) Приобретение ГСМ'!$L$5</definedName>
    <definedName name="sub_10001" localSheetId="1">'(2) Вспомогательные материалы'!$L$5</definedName>
    <definedName name="sub_10001" localSheetId="2">'(3) Капитальный ремонт'!$L$5</definedName>
    <definedName name="sub_10001" localSheetId="3">'(4) Приобретение оборудования'!$L$5</definedName>
    <definedName name="sub_10001" localSheetId="4">'(5) Страхование'!$L$5</definedName>
    <definedName name="sub_10001" localSheetId="5">'(6) Лизинг'!$L$5</definedName>
    <definedName name="sub_10001" localSheetId="6">'(7) Диагн. и эксперт. пром. без'!$L$5</definedName>
    <definedName name="sub_10001" localSheetId="7">'(8) НИОКР'!$L$5</definedName>
    <definedName name="sub_10001" localSheetId="8">'(9) Тех.обслуж. и тек. ремонт'!$L$5</definedName>
    <definedName name="sub_10011" localSheetId="0">'(1) Приобретение электроэнергии'!$B$12</definedName>
    <definedName name="sub_10011" localSheetId="9">'(10) Услуги произв. назначения'!$B$12</definedName>
    <definedName name="sub_10011" localSheetId="10">'(11) Приобретение ГСМ'!$B$12</definedName>
    <definedName name="sub_10011" localSheetId="1">'(2) Вспомогательные материалы'!$B$12</definedName>
    <definedName name="sub_10011" localSheetId="2">'(3) Капитальный ремонт'!$B$12</definedName>
    <definedName name="sub_10011" localSheetId="3">'(4) Приобретение оборудования'!$B$12</definedName>
    <definedName name="sub_10011" localSheetId="4">'(5) Страхование'!$B$12</definedName>
    <definedName name="sub_10011" localSheetId="5">'(6) Лизинг'!$B$12</definedName>
    <definedName name="sub_10011" localSheetId="6">'(7) Диагн. и эксперт. пром. без'!$B$12</definedName>
    <definedName name="sub_10011" localSheetId="7">'(8) НИОКР'!$B$12</definedName>
    <definedName name="sub_10011" localSheetId="8">'(9) Тех.обслуж. и тек. ремонт'!$B$12</definedName>
  </definedNames>
  <calcPr calcId="191029"/>
</workbook>
</file>

<file path=xl/calcChain.xml><?xml version="1.0" encoding="utf-8"?>
<calcChain xmlns="http://schemas.openxmlformats.org/spreadsheetml/2006/main">
  <c r="R30" i="12" l="1"/>
  <c r="U37" i="12"/>
  <c r="R32" i="12"/>
  <c r="R23" i="4"/>
  <c r="U25" i="12"/>
  <c r="R22" i="4"/>
  <c r="T27" i="12"/>
  <c r="R18" i="13" l="1"/>
  <c r="R19" i="1"/>
  <c r="R18" i="1"/>
  <c r="R26" i="4"/>
  <c r="R20" i="12"/>
  <c r="R25" i="4"/>
  <c r="R26" i="12" l="1"/>
  <c r="R40" i="12" l="1"/>
  <c r="R21" i="12" l="1"/>
  <c r="R28" i="12" l="1"/>
  <c r="R27" i="12"/>
  <c r="R20" i="4" l="1"/>
  <c r="R33" i="12"/>
  <c r="R29" i="12" l="1"/>
  <c r="R25" i="12" l="1"/>
  <c r="R38" i="12"/>
  <c r="R18" i="4"/>
  <c r="R24" i="4" l="1"/>
  <c r="R23" i="12"/>
  <c r="R31" i="12" l="1"/>
  <c r="R24" i="12" l="1"/>
  <c r="R41" i="12" l="1"/>
  <c r="R21" i="4" l="1"/>
  <c r="R36" i="12" l="1"/>
  <c r="R34" i="12" l="1"/>
  <c r="R35" i="12"/>
  <c r="R19" i="12" l="1"/>
  <c r="R19" i="4" l="1"/>
  <c r="R22" i="12" l="1"/>
  <c r="R18" i="12" l="1"/>
  <c r="R39" i="12" l="1"/>
  <c r="R43" i="12" l="1"/>
  <c r="R42" i="12"/>
  <c r="R37" i="12"/>
  <c r="B20" i="13" l="1"/>
  <c r="B45" i="12"/>
  <c r="B20" i="11"/>
  <c r="B20" i="10"/>
  <c r="B21" i="9"/>
  <c r="B20" i="8"/>
  <c r="B20" i="7"/>
  <c r="B20" i="6"/>
  <c r="B20" i="5"/>
  <c r="B28" i="4"/>
  <c r="B8" i="4" l="1"/>
  <c r="B8" i="5"/>
  <c r="B8" i="6"/>
  <c r="B8" i="7"/>
  <c r="B8" i="8"/>
  <c r="B8" i="9"/>
  <c r="B8" i="10"/>
  <c r="B8" i="11"/>
  <c r="B8" i="12"/>
  <c r="B8" i="13"/>
</calcChain>
</file>

<file path=xl/sharedStrings.xml><?xml version="1.0" encoding="utf-8"?>
<sst xmlns="http://schemas.openxmlformats.org/spreadsheetml/2006/main" count="1242" uniqueCount="157">
  <si>
    <t>Приложение N 10</t>
  </si>
  <si>
    <t>к приказу ФАС России</t>
  </si>
  <si>
    <t>Информация о способах приобретения, стоимости и объемах товаров, необходимых для оказания услуг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</si>
  <si>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</si>
  <si>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</si>
  <si>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</si>
  <si>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</si>
  <si>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</si>
  <si>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</si>
  <si>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</si>
  <si>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</si>
  <si>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</si>
  <si>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</si>
  <si>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</si>
  <si>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</si>
  <si>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</si>
  <si>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</si>
  <si>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</si>
  <si>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</si>
  <si>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</si>
  <si>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</si>
  <si>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</si>
  <si>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</si>
  <si>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</si>
  <si>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</si>
  <si>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</si>
  <si>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</si>
  <si>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</si>
  <si>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</si>
  <si>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</si>
  <si>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</si>
  <si>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</si>
  <si>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</si>
  <si>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"Об утверждении форм, сроков и периодичности раскрытия информации субъектами естественных монополий, </t>
  </si>
  <si>
    <t>оказывающими услуги по транспортировке газа по трубопроводам, а также правил заполнения указанных форм"</t>
  </si>
  <si>
    <r>
      <t xml:space="preserve">                                                                                </t>
    </r>
    <r>
      <rPr>
        <b/>
        <sz val="8"/>
        <color rgb="FF26282F"/>
        <rFont val="Times New Roman"/>
        <family val="1"/>
        <charset val="204"/>
      </rPr>
      <t xml:space="preserve">     (наименование субъекта естественной монополии)</t>
    </r>
  </si>
  <si>
    <t>Вид товара (услуг): (1) Приобретение электроэнергии</t>
  </si>
  <si>
    <t>Вид товара (услуг): (2) Вспомогательные материалы</t>
  </si>
  <si>
    <t>Вид товара (услуг): (3) Капитальный ремонт</t>
  </si>
  <si>
    <t>Вид товара (услуг): (4) Приобретение оборудования</t>
  </si>
  <si>
    <t>Вид товара (услуг): (5) Страхование</t>
  </si>
  <si>
    <t>(отчётный месяц)</t>
  </si>
  <si>
    <t>Вид товара (услуг): (7) Диагностика и экспертиза промышленной безопасности</t>
  </si>
  <si>
    <t>Вид товара (услуг): (6) Лизинг</t>
  </si>
  <si>
    <t>Вид товара (услуг): (8) НИОКР</t>
  </si>
  <si>
    <t>Вид товара (услуг): (9) Техническое обслуживание и текущий ремонт</t>
  </si>
  <si>
    <t>Вид товара (услуг): (10) Услуги производственного назначения</t>
  </si>
  <si>
    <t>Вид товара (услуг): (11) Приобретение горюче - смазочных материалов</t>
  </si>
  <si>
    <r>
      <t xml:space="preserve">по транспортировке газа по трубопроводам </t>
    </r>
    <r>
      <rPr>
        <b/>
        <u/>
        <sz val="12"/>
        <color rgb="FF26282F"/>
        <rFont val="Times New Roman"/>
        <family val="1"/>
        <charset val="204"/>
      </rPr>
      <t>(</t>
    </r>
    <r>
      <rPr>
        <b/>
        <u/>
        <sz val="12"/>
        <color rgb="FF0000FF"/>
        <rFont val="Times New Roman"/>
        <family val="1"/>
        <charset val="204"/>
      </rPr>
      <t>газораспределительные сети</t>
    </r>
    <r>
      <rPr>
        <b/>
        <u/>
        <sz val="12"/>
        <color rgb="FF26282F"/>
        <rFont val="Times New Roman"/>
        <family val="1"/>
        <charset val="204"/>
      </rPr>
      <t>) ОАО "Сургутгаз".</t>
    </r>
  </si>
  <si>
    <t>Вспомогательные материалы</t>
  </si>
  <si>
    <t>штук</t>
  </si>
  <si>
    <t>нет</t>
  </si>
  <si>
    <t>да</t>
  </si>
  <si>
    <t>месяц</t>
  </si>
  <si>
    <t>АО "Энергосбытовая компания Восток"</t>
  </si>
  <si>
    <t>Приобретение электроэнергии</t>
  </si>
  <si>
    <t>кВт.ч.</t>
  </si>
  <si>
    <t>Услуги по обслуживанию программного обеспечения</t>
  </si>
  <si>
    <t>Услуги аренды</t>
  </si>
  <si>
    <t>ПАО "МТС"</t>
  </si>
  <si>
    <t>ПАО "Ростелеком"</t>
  </si>
  <si>
    <t>Услуги связи</t>
  </si>
  <si>
    <t>ООО "Сургутский программный сервис"</t>
  </si>
  <si>
    <t>Услуги информационного обеспечения</t>
  </si>
  <si>
    <t>Приобретение ГСМ</t>
  </si>
  <si>
    <t>литр</t>
  </si>
  <si>
    <t>ООО "Петролстарт"</t>
  </si>
  <si>
    <t>ООО "Гарант-ПроНет"</t>
  </si>
  <si>
    <t>ООО "АПБ"</t>
  </si>
  <si>
    <t>Услуги Техн. Обслуживания ОПС</t>
  </si>
  <si>
    <t>АО "Югра-Экология"</t>
  </si>
  <si>
    <t>куб.метр</t>
  </si>
  <si>
    <t>Вывоз ТБО</t>
  </si>
  <si>
    <t>ООО "НАВИС"</t>
  </si>
  <si>
    <t>Услуги по обеспечению мониторинга транспорта</t>
  </si>
  <si>
    <t>ООО "Валдим"</t>
  </si>
  <si>
    <t>ООО "ОИС"</t>
  </si>
  <si>
    <t>Услуги медосмотров</t>
  </si>
  <si>
    <t>Технологические (эксплуатационные) потери газа</t>
  </si>
  <si>
    <t>тыс.куб.м.</t>
  </si>
  <si>
    <t>АО "Газпром межрегионгаз "Север"</t>
  </si>
  <si>
    <t>Услуги связи (сотовая связь -годовой пакет услуг)</t>
  </si>
  <si>
    <t xml:space="preserve">АО Издательский дом "Новости Югры" </t>
  </si>
  <si>
    <t>АО "ГазпромЭнергоСбыт Тюмень"</t>
  </si>
  <si>
    <t>Услуги почты</t>
  </si>
  <si>
    <t>ФГУП "Почта России"</t>
  </si>
  <si>
    <t>ИП Банных С.В.</t>
  </si>
  <si>
    <t>Промстройпуть  ППФ ООО</t>
  </si>
  <si>
    <t>Услуги по ремонту и обслуживанию  автотранспорта</t>
  </si>
  <si>
    <t>ООО "Драйвер"</t>
  </si>
  <si>
    <t>ООО "Булат"</t>
  </si>
  <si>
    <t>ООО "Микро-М"</t>
  </si>
  <si>
    <t>ООО "Деловые системы"</t>
  </si>
  <si>
    <t>ИП Граховская А.В.</t>
  </si>
  <si>
    <t>МУП ТО "УТВиВ №1"</t>
  </si>
  <si>
    <t>Услуги холодного водоснабжения, водоотведения</t>
  </si>
  <si>
    <t>Куб.м.</t>
  </si>
  <si>
    <t>СГМУП "Горводоканал"</t>
  </si>
  <si>
    <t>Поставка тепловой энергии, Услуги горячего водоснабжения, водоотведения</t>
  </si>
  <si>
    <t>СГМУП "ГТС"</t>
  </si>
  <si>
    <t>ИП Балин М.В.</t>
  </si>
  <si>
    <t>ООО "Гарант"</t>
  </si>
  <si>
    <t>ООО "Ирвис Север"</t>
  </si>
  <si>
    <t>Услуги переподготовки кадров</t>
  </si>
  <si>
    <t>от 8 декабря 2022 г. N 960/22</t>
  </si>
  <si>
    <t>Услуги по обеспечению мониторинга</t>
  </si>
  <si>
    <t>ООО "Байкал-Сервис"</t>
  </si>
  <si>
    <t>Услуги Техн. Обслуживания, поверка, проведение экспертиз</t>
  </si>
  <si>
    <t>ИП Барчан Ю.А</t>
  </si>
  <si>
    <t>август 2024 г.</t>
  </si>
  <si>
    <t>* Информация представлена при наличии документов по состоянию на 10.09.2024</t>
  </si>
  <si>
    <t>№ 5689 от 31.07.2024</t>
  </si>
  <si>
    <t>№ СУР000006115/860 от 31.07.2024</t>
  </si>
  <si>
    <t>№ 57 от 31.07.2024</t>
  </si>
  <si>
    <t>№ 4956 от 31.07.2024</t>
  </si>
  <si>
    <t>№ 578 от 31.07.2024</t>
  </si>
  <si>
    <t>№ 543 от 31.07.2024</t>
  </si>
  <si>
    <t>№ 208 от 31.07.2024</t>
  </si>
  <si>
    <t>№ ВЛДМ-3364 от 31.07.2024</t>
  </si>
  <si>
    <t>№ 24073101085/05 от 31.07.2024</t>
  </si>
  <si>
    <t>№ 40684 от 31.07.2024</t>
  </si>
  <si>
    <t>№ 7010724080000953/08/00000 от 31.07.2024</t>
  </si>
  <si>
    <t>№ 237 от 31.07.2024</t>
  </si>
  <si>
    <t>№ 1416188 от 31.07.2024</t>
  </si>
  <si>
    <t>№ 39703 от 31.07.2024</t>
  </si>
  <si>
    <t>№ 39 от 31.07.2024</t>
  </si>
  <si>
    <t>ООО "Интернет решения"</t>
  </si>
  <si>
    <t>№ 539867/769 от 31.07.2024</t>
  </si>
  <si>
    <t>№ 171 от 31.07.2024</t>
  </si>
  <si>
    <t>№ 259 от 31.07.2024</t>
  </si>
  <si>
    <t>ООО "Конкорд"</t>
  </si>
  <si>
    <t>№ УТ1625 от 31.07.2024</t>
  </si>
  <si>
    <t>Лёвин М.С. ИП</t>
  </si>
  <si>
    <t>Услуги по ремонту и обслуживанию  программного обеспечения</t>
  </si>
  <si>
    <t>№ 980-П2 от 31.07.2024</t>
  </si>
  <si>
    <t>№ 99 от 31.07.2024</t>
  </si>
  <si>
    <t>№ FOSS/0010704/006255307 от 31.07.2024</t>
  </si>
  <si>
    <t>НОВОЛИК ЧОУ</t>
  </si>
  <si>
    <t>№ 71 от 31.07.2024</t>
  </si>
  <si>
    <t>№ 651 от 31.07.2024</t>
  </si>
  <si>
    <t>№ 73 от 31.07.2024</t>
  </si>
  <si>
    <t>Основа  АНО ДПО</t>
  </si>
  <si>
    <t>№ 216 от 31.07.2024</t>
  </si>
  <si>
    <t>Офис-Лайн ООО</t>
  </si>
  <si>
    <t>№ 6515 от 31.07.2024</t>
  </si>
  <si>
    <t>№ 1225 от 31.07.2024</t>
  </si>
  <si>
    <t>№ Т073100958/073006 от 31.07.2024</t>
  </si>
  <si>
    <t>№ 5450780/46496858 от 31.07.2024</t>
  </si>
  <si>
    <t>№ 452 от 31.07.2024</t>
  </si>
  <si>
    <t>№ 325 от 31.07.2024</t>
  </si>
  <si>
    <t>Техносфера ООО</t>
  </si>
  <si>
    <t>№ 24073101200/86/22 от 31.07.2024</t>
  </si>
  <si>
    <t>№ 24-37 от 31.07.2024</t>
  </si>
  <si>
    <t>№ 238 от 31.07.2024</t>
  </si>
  <si>
    <t>№ 62 от 31.07.2024</t>
  </si>
  <si>
    <t>№ 74 от 31.07.2024</t>
  </si>
  <si>
    <t>№ 2082 от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</si>
</sst>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0"/>
    <numFmt numFmtId="166" formatCode="#,##0.000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b/>
      <u/>
      <sz val="12"/>
      <color rgb="FF26282F"/>
      <name val="Times New Roman"/>
      <family val="1"/>
      <charset val="204"/>
    </font>
    <font>
      <b/>
      <sz val="8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4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vertical="center"/>
    </xf>
    <xf numFmtId="2" fontId="0" fillId="0" borderId="0" xfId="0" applyNumberFormat="1"/>
    <xf numFmtId="4" fontId="12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13" fillId="0" borderId="0" xfId="0" applyNumberFormat="1" applyFont="1"/>
    <xf numFmtId="165" fontId="13" fillId="0" borderId="0" xfId="0" applyNumberFormat="1" applyFont="1"/>
    <xf numFmtId="2" fontId="13" fillId="0" borderId="0" xfId="0" applyNumberFormat="1" applyFont="1"/>
    <xf numFmtId="164" fontId="13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1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4"/>
  <sheetViews>
    <sheetView zoomScale="84" zoomScaleNormal="84" workbookViewId="0">
      <selection activeCell="E27" sqref="E27"/>
    </sheetView>
  </sheetViews>
  <sheetFormatPr defaultRowHeight="15" x14ac:dyDescent="0.25"/>
  <cols>
    <col min="1" max="1" width="3.85546875" customWidth="1"/>
    <col min="2" max="2" width="7.5703125" customWidth="1"/>
    <col min="3" max="3" width="12.5703125" customWidth="1"/>
    <col min="4" max="6" width="11.285156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4.85546875" customWidth="1"/>
    <col min="15" max="15" width="15" customWidth="1"/>
    <col min="16" max="16" width="11.85546875" customWidth="1"/>
    <col min="17" max="17" width="17" customWidth="1"/>
    <col min="18" max="18" width="13.140625" customWidth="1"/>
    <col min="19" max="20" width="12.85546875" customWidth="1"/>
    <col min="21" max="21" width="11.5703125" customWidth="1"/>
    <col min="22" max="22" width="26.42578125" customWidth="1"/>
    <col min="23" max="23" width="26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36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">
        <v>109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78.75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45.75" customHeight="1" x14ac:dyDescent="0.25">
      <c r="B18" s="30">
        <v>1</v>
      </c>
      <c r="C18" s="31">
        <v>45504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0" t="s">
        <v>55</v>
      </c>
      <c r="R18" s="32">
        <f>U18/T18</f>
        <v>8.5739194640497007E-3</v>
      </c>
      <c r="S18" s="30" t="s">
        <v>56</v>
      </c>
      <c r="T18" s="45">
        <v>6777.1663062708858</v>
      </c>
      <c r="U18" s="45">
        <v>58.106878104437762</v>
      </c>
      <c r="V18" s="33" t="s">
        <v>54</v>
      </c>
      <c r="W18" s="30" t="s">
        <v>119</v>
      </c>
    </row>
    <row r="19" spans="2:23" s="18" customFormat="1" ht="47.25" x14ac:dyDescent="0.25">
      <c r="B19" s="30">
        <v>2</v>
      </c>
      <c r="C19" s="31">
        <v>45504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0" t="s">
        <v>55</v>
      </c>
      <c r="R19" s="32">
        <f>U19/T19</f>
        <v>8.9986956521739131E-3</v>
      </c>
      <c r="S19" s="30" t="s">
        <v>56</v>
      </c>
      <c r="T19" s="45">
        <v>23</v>
      </c>
      <c r="U19" s="45">
        <v>0.20696999999999999</v>
      </c>
      <c r="V19" s="33" t="s">
        <v>83</v>
      </c>
      <c r="W19" s="30" t="s">
        <v>121</v>
      </c>
    </row>
    <row r="20" spans="2:23" s="18" customFormat="1" x14ac:dyDescent="0.25"/>
    <row r="21" spans="2:23" s="18" customFormat="1" x14ac:dyDescent="0.25">
      <c r="B21" s="18" t="s">
        <v>110</v>
      </c>
      <c r="T21" s="27"/>
      <c r="U21" s="27"/>
    </row>
    <row r="22" spans="2:23" s="18" customFormat="1" ht="15.75" x14ac:dyDescent="0.25">
      <c r="R22" s="16"/>
      <c r="S22" s="24"/>
      <c r="T22" s="27"/>
      <c r="U22" s="27"/>
    </row>
    <row r="23" spans="2:23" s="18" customFormat="1" x14ac:dyDescent="0.25">
      <c r="S23" s="25"/>
      <c r="T23" s="27"/>
      <c r="U23" s="27"/>
    </row>
    <row r="24" spans="2:23" s="18" customFormat="1" ht="15.75" x14ac:dyDescent="0.25">
      <c r="S24" s="25"/>
      <c r="T24" s="51"/>
      <c r="U24" s="51"/>
    </row>
    <row r="25" spans="2:23" s="18" customFormat="1" x14ac:dyDescent="0.25">
      <c r="S25" s="23"/>
      <c r="T25" s="52"/>
      <c r="U25" s="52"/>
    </row>
    <row r="26" spans="2:23" s="18" customFormat="1" x14ac:dyDescent="0.25">
      <c r="S26" s="23"/>
      <c r="T26" s="50"/>
      <c r="U26" s="50"/>
    </row>
    <row r="27" spans="2:23" x14ac:dyDescent="0.25">
      <c r="S27" s="15"/>
      <c r="T27" s="53"/>
      <c r="U27" s="53"/>
    </row>
    <row r="28" spans="2:23" x14ac:dyDescent="0.25">
      <c r="T28" s="22"/>
      <c r="U28" s="22"/>
      <c r="V28" s="14"/>
    </row>
    <row r="30" spans="2:23" x14ac:dyDescent="0.25">
      <c r="S30" s="14"/>
      <c r="T30" s="29"/>
      <c r="U30" s="29"/>
    </row>
    <row r="31" spans="2:23" x14ac:dyDescent="0.25">
      <c r="S31" s="14"/>
      <c r="T31" s="48"/>
      <c r="U31" s="48"/>
    </row>
    <row r="32" spans="2:23" x14ac:dyDescent="0.25">
      <c r="T32" s="48"/>
      <c r="U32" s="48"/>
    </row>
    <row r="33" spans="20:21" x14ac:dyDescent="0.25">
      <c r="T33" s="22"/>
      <c r="U33" s="50"/>
    </row>
    <row r="34" spans="20:21" x14ac:dyDescent="0.25">
      <c r="T34" s="22"/>
      <c r="U34" s="22"/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000-00000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48"/>
  <sheetViews>
    <sheetView topLeftCell="A2" zoomScale="77" zoomScaleNormal="77" workbookViewId="0">
      <pane xSplit="3" ySplit="16" topLeftCell="F18" activePane="bottomRight" state="frozen"/>
      <selection activeCell="A2" sqref="A2"/>
      <selection pane="topRight" activeCell="D2" sqref="D2"/>
      <selection pane="bottomLeft" activeCell="A18" sqref="A18"/>
      <selection pane="bottomRight" activeCell="K37" sqref="K37"/>
    </sheetView>
  </sheetViews>
  <sheetFormatPr defaultRowHeight="15" x14ac:dyDescent="0.25"/>
  <cols>
    <col min="1" max="1" width="4" customWidth="1"/>
    <col min="2" max="2" width="8.42578125" customWidth="1"/>
    <col min="3" max="3" width="12.5703125" customWidth="1"/>
    <col min="4" max="4" width="11.42578125" customWidth="1"/>
    <col min="5" max="5" width="14.28515625" customWidth="1"/>
    <col min="6" max="6" width="10.7109375" customWidth="1"/>
    <col min="7" max="8" width="14.28515625" customWidth="1"/>
    <col min="9" max="9" width="11" customWidth="1"/>
    <col min="10" max="11" width="14.28515625" customWidth="1"/>
    <col min="12" max="12" width="16.140625" customWidth="1"/>
    <col min="13" max="13" width="15.42578125" customWidth="1"/>
    <col min="14" max="14" width="15.5703125" customWidth="1"/>
    <col min="15" max="15" width="17.140625" customWidth="1"/>
    <col min="16" max="16" width="9" customWidth="1"/>
    <col min="17" max="17" width="36.7109375" customWidth="1"/>
    <col min="18" max="18" width="12.28515625" customWidth="1"/>
    <col min="19" max="19" width="12" customWidth="1"/>
    <col min="20" max="20" width="10" customWidth="1"/>
    <col min="21" max="21" width="13.85546875" customWidth="1"/>
    <col min="22" max="22" width="36.140625" customWidth="1"/>
    <col min="23" max="23" width="30.71093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M4" s="15"/>
      <c r="N4" s="15"/>
      <c r="O4" s="47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46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  <c r="T9" s="20"/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63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0" customHeight="1" x14ac:dyDescent="0.25">
      <c r="B18" s="30">
        <v>1</v>
      </c>
      <c r="C18" s="39">
        <v>45504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3" t="s">
        <v>72</v>
      </c>
      <c r="R18" s="36">
        <f t="shared" ref="R18:R41" si="0">U18/T18</f>
        <v>0.90831337209302332</v>
      </c>
      <c r="S18" s="30" t="s">
        <v>71</v>
      </c>
      <c r="T18" s="30">
        <v>17.2</v>
      </c>
      <c r="U18" s="36">
        <v>15.62299</v>
      </c>
      <c r="V18" s="33" t="s">
        <v>70</v>
      </c>
      <c r="W18" s="33" t="s">
        <v>151</v>
      </c>
    </row>
    <row r="19" spans="2:23" s="17" customFormat="1" ht="30" customHeight="1" x14ac:dyDescent="0.25">
      <c r="B19" s="30">
        <v>2</v>
      </c>
      <c r="C19" s="39">
        <v>45504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3" t="s">
        <v>69</v>
      </c>
      <c r="R19" s="36">
        <f t="shared" si="0"/>
        <v>10</v>
      </c>
      <c r="S19" s="30" t="s">
        <v>50</v>
      </c>
      <c r="T19" s="30">
        <v>1</v>
      </c>
      <c r="U19" s="36">
        <v>10</v>
      </c>
      <c r="V19" s="33" t="s">
        <v>68</v>
      </c>
      <c r="W19" s="33" t="s">
        <v>116</v>
      </c>
    </row>
    <row r="20" spans="2:23" s="17" customFormat="1" ht="30" customHeight="1" x14ac:dyDescent="0.25">
      <c r="B20" s="30">
        <v>3</v>
      </c>
      <c r="C20" s="39">
        <v>45504</v>
      </c>
      <c r="D20" s="30" t="s">
        <v>51</v>
      </c>
      <c r="E20" s="30" t="s">
        <v>51</v>
      </c>
      <c r="F20" s="30" t="s">
        <v>51</v>
      </c>
      <c r="G20" s="30" t="s">
        <v>51</v>
      </c>
      <c r="H20" s="30" t="s">
        <v>51</v>
      </c>
      <c r="I20" s="30" t="s">
        <v>51</v>
      </c>
      <c r="J20" s="30" t="s">
        <v>51</v>
      </c>
      <c r="K20" s="30" t="s">
        <v>51</v>
      </c>
      <c r="L20" s="30" t="s">
        <v>51</v>
      </c>
      <c r="M20" s="30" t="s">
        <v>51</v>
      </c>
      <c r="N20" s="30" t="s">
        <v>51</v>
      </c>
      <c r="O20" s="30" t="s">
        <v>52</v>
      </c>
      <c r="P20" s="30" t="s">
        <v>51</v>
      </c>
      <c r="Q20" s="33" t="s">
        <v>107</v>
      </c>
      <c r="R20" s="36">
        <f t="shared" si="0"/>
        <v>26.56</v>
      </c>
      <c r="S20" s="30" t="s">
        <v>50</v>
      </c>
      <c r="T20" s="30">
        <v>1</v>
      </c>
      <c r="U20" s="36">
        <v>26.56</v>
      </c>
      <c r="V20" s="33" t="s">
        <v>108</v>
      </c>
      <c r="W20" s="33" t="s">
        <v>152</v>
      </c>
    </row>
    <row r="21" spans="2:23" s="17" customFormat="1" ht="30" customHeight="1" x14ac:dyDescent="0.25">
      <c r="B21" s="30">
        <v>4</v>
      </c>
      <c r="C21" s="39">
        <v>45504</v>
      </c>
      <c r="D21" s="30" t="s">
        <v>51</v>
      </c>
      <c r="E21" s="30" t="s">
        <v>51</v>
      </c>
      <c r="F21" s="30" t="s">
        <v>51</v>
      </c>
      <c r="G21" s="30" t="s">
        <v>51</v>
      </c>
      <c r="H21" s="30" t="s">
        <v>51</v>
      </c>
      <c r="I21" s="30" t="s">
        <v>51</v>
      </c>
      <c r="J21" s="30" t="s">
        <v>51</v>
      </c>
      <c r="K21" s="30" t="s">
        <v>51</v>
      </c>
      <c r="L21" s="30" t="s">
        <v>51</v>
      </c>
      <c r="M21" s="30" t="s">
        <v>51</v>
      </c>
      <c r="N21" s="30" t="s">
        <v>51</v>
      </c>
      <c r="O21" s="30" t="s">
        <v>52</v>
      </c>
      <c r="P21" s="30" t="s">
        <v>51</v>
      </c>
      <c r="Q21" s="33" t="s">
        <v>107</v>
      </c>
      <c r="R21" s="36">
        <f t="shared" ref="R21" si="1">U21/T21</f>
        <v>46.83</v>
      </c>
      <c r="S21" s="30" t="s">
        <v>50</v>
      </c>
      <c r="T21" s="30">
        <v>1</v>
      </c>
      <c r="U21" s="36">
        <v>46.83</v>
      </c>
      <c r="V21" s="33" t="s">
        <v>102</v>
      </c>
      <c r="W21" s="33" t="s">
        <v>129</v>
      </c>
    </row>
    <row r="22" spans="2:23" s="17" customFormat="1" ht="32.25" customHeight="1" x14ac:dyDescent="0.25">
      <c r="B22" s="30">
        <v>5</v>
      </c>
      <c r="C22" s="31">
        <v>45504</v>
      </c>
      <c r="D22" s="30" t="s">
        <v>51</v>
      </c>
      <c r="E22" s="30" t="s">
        <v>51</v>
      </c>
      <c r="F22" s="30" t="s">
        <v>51</v>
      </c>
      <c r="G22" s="30" t="s">
        <v>51</v>
      </c>
      <c r="H22" s="30" t="s">
        <v>51</v>
      </c>
      <c r="I22" s="30" t="s">
        <v>51</v>
      </c>
      <c r="J22" s="30" t="s">
        <v>51</v>
      </c>
      <c r="K22" s="30" t="s">
        <v>51</v>
      </c>
      <c r="L22" s="30" t="s">
        <v>51</v>
      </c>
      <c r="M22" s="30" t="s">
        <v>51</v>
      </c>
      <c r="N22" s="30" t="s">
        <v>51</v>
      </c>
      <c r="O22" s="30" t="s">
        <v>52</v>
      </c>
      <c r="P22" s="30" t="s">
        <v>51</v>
      </c>
      <c r="Q22" s="33" t="s">
        <v>74</v>
      </c>
      <c r="R22" s="32">
        <f t="shared" si="0"/>
        <v>9.0210000000000008</v>
      </c>
      <c r="S22" s="30" t="s">
        <v>50</v>
      </c>
      <c r="T22" s="34">
        <v>1</v>
      </c>
      <c r="U22" s="44">
        <v>9.0210000000000008</v>
      </c>
      <c r="V22" s="35" t="s">
        <v>73</v>
      </c>
      <c r="W22" s="35" t="s">
        <v>153</v>
      </c>
    </row>
    <row r="23" spans="2:23" s="18" customFormat="1" ht="22.5" customHeight="1" x14ac:dyDescent="0.25">
      <c r="B23" s="30">
        <v>6</v>
      </c>
      <c r="C23" s="39">
        <v>45504</v>
      </c>
      <c r="D23" s="30" t="s">
        <v>51</v>
      </c>
      <c r="E23" s="30" t="s">
        <v>51</v>
      </c>
      <c r="F23" s="30" t="s">
        <v>51</v>
      </c>
      <c r="G23" s="30" t="s">
        <v>51</v>
      </c>
      <c r="H23" s="30" t="s">
        <v>51</v>
      </c>
      <c r="I23" s="30" t="s">
        <v>51</v>
      </c>
      <c r="J23" s="30" t="s">
        <v>51</v>
      </c>
      <c r="K23" s="30" t="s">
        <v>51</v>
      </c>
      <c r="L23" s="30" t="s">
        <v>51</v>
      </c>
      <c r="M23" s="30" t="s">
        <v>51</v>
      </c>
      <c r="N23" s="30" t="s">
        <v>51</v>
      </c>
      <c r="O23" s="30" t="s">
        <v>52</v>
      </c>
      <c r="P23" s="30" t="s">
        <v>51</v>
      </c>
      <c r="Q23" s="38" t="s">
        <v>58</v>
      </c>
      <c r="R23" s="37">
        <f t="shared" ref="R23" si="2">U23/T23</f>
        <v>2.4</v>
      </c>
      <c r="S23" s="30" t="s">
        <v>53</v>
      </c>
      <c r="T23" s="41">
        <v>1</v>
      </c>
      <c r="U23" s="28">
        <v>2.4</v>
      </c>
      <c r="V23" s="43" t="s">
        <v>90</v>
      </c>
      <c r="W23" s="43" t="s">
        <v>154</v>
      </c>
    </row>
    <row r="24" spans="2:23" s="18" customFormat="1" ht="22.5" customHeight="1" x14ac:dyDescent="0.25">
      <c r="B24" s="30">
        <v>7</v>
      </c>
      <c r="C24" s="39">
        <v>45504</v>
      </c>
      <c r="D24" s="30" t="s">
        <v>51</v>
      </c>
      <c r="E24" s="30" t="s">
        <v>51</v>
      </c>
      <c r="F24" s="30" t="s">
        <v>51</v>
      </c>
      <c r="G24" s="30" t="s">
        <v>51</v>
      </c>
      <c r="H24" s="30" t="s">
        <v>51</v>
      </c>
      <c r="I24" s="30" t="s">
        <v>51</v>
      </c>
      <c r="J24" s="30" t="s">
        <v>51</v>
      </c>
      <c r="K24" s="30" t="s">
        <v>51</v>
      </c>
      <c r="L24" s="30" t="s">
        <v>51</v>
      </c>
      <c r="M24" s="30" t="s">
        <v>51</v>
      </c>
      <c r="N24" s="30" t="s">
        <v>51</v>
      </c>
      <c r="O24" s="30" t="s">
        <v>52</v>
      </c>
      <c r="P24" s="30" t="s">
        <v>51</v>
      </c>
      <c r="Q24" s="38" t="s">
        <v>58</v>
      </c>
      <c r="R24" s="37">
        <f t="shared" ref="R24" si="3">U24/T24</f>
        <v>3</v>
      </c>
      <c r="S24" s="30" t="s">
        <v>53</v>
      </c>
      <c r="T24" s="41">
        <v>1</v>
      </c>
      <c r="U24" s="28">
        <v>3</v>
      </c>
      <c r="V24" s="43" t="s">
        <v>86</v>
      </c>
      <c r="W24" s="43" t="s">
        <v>113</v>
      </c>
    </row>
    <row r="25" spans="2:23" s="17" customFormat="1" ht="34.5" customHeight="1" x14ac:dyDescent="0.25">
      <c r="B25" s="30">
        <v>8</v>
      </c>
      <c r="C25" s="39">
        <v>45504</v>
      </c>
      <c r="D25" s="30" t="s">
        <v>51</v>
      </c>
      <c r="E25" s="30" t="s">
        <v>51</v>
      </c>
      <c r="F25" s="30" t="s">
        <v>51</v>
      </c>
      <c r="G25" s="30" t="s">
        <v>51</v>
      </c>
      <c r="H25" s="30" t="s">
        <v>51</v>
      </c>
      <c r="I25" s="30" t="s">
        <v>51</v>
      </c>
      <c r="J25" s="30" t="s">
        <v>51</v>
      </c>
      <c r="K25" s="30" t="s">
        <v>51</v>
      </c>
      <c r="L25" s="30" t="s">
        <v>51</v>
      </c>
      <c r="M25" s="30" t="s">
        <v>51</v>
      </c>
      <c r="N25" s="30" t="s">
        <v>51</v>
      </c>
      <c r="O25" s="30" t="s">
        <v>52</v>
      </c>
      <c r="P25" s="30" t="s">
        <v>51</v>
      </c>
      <c r="Q25" s="38" t="s">
        <v>58</v>
      </c>
      <c r="R25" s="37">
        <f t="shared" si="0"/>
        <v>12.5939</v>
      </c>
      <c r="S25" s="30" t="s">
        <v>53</v>
      </c>
      <c r="T25" s="41">
        <v>1</v>
      </c>
      <c r="U25" s="37">
        <f>6.29695*2</f>
        <v>12.5939</v>
      </c>
      <c r="V25" s="33" t="s">
        <v>93</v>
      </c>
      <c r="W25" s="43" t="s">
        <v>128</v>
      </c>
    </row>
    <row r="26" spans="2:23" s="17" customFormat="1" ht="32.25" customHeight="1" x14ac:dyDescent="0.25">
      <c r="B26" s="30">
        <v>9</v>
      </c>
      <c r="C26" s="31">
        <v>45504</v>
      </c>
      <c r="D26" s="30" t="s">
        <v>51</v>
      </c>
      <c r="E26" s="30" t="s">
        <v>51</v>
      </c>
      <c r="F26" s="30" t="s">
        <v>51</v>
      </c>
      <c r="G26" s="30" t="s">
        <v>51</v>
      </c>
      <c r="H26" s="30" t="s">
        <v>51</v>
      </c>
      <c r="I26" s="30" t="s">
        <v>51</v>
      </c>
      <c r="J26" s="30" t="s">
        <v>51</v>
      </c>
      <c r="K26" s="30" t="s">
        <v>51</v>
      </c>
      <c r="L26" s="30" t="s">
        <v>51</v>
      </c>
      <c r="M26" s="30" t="s">
        <v>51</v>
      </c>
      <c r="N26" s="30" t="s">
        <v>51</v>
      </c>
      <c r="O26" s="30" t="s">
        <v>52</v>
      </c>
      <c r="P26" s="30" t="s">
        <v>51</v>
      </c>
      <c r="Q26" s="33" t="s">
        <v>105</v>
      </c>
      <c r="R26" s="32">
        <f>U26/T26</f>
        <v>10.827995</v>
      </c>
      <c r="S26" s="30" t="s">
        <v>50</v>
      </c>
      <c r="T26" s="34">
        <v>2</v>
      </c>
      <c r="U26" s="45">
        <v>21.655989999999999</v>
      </c>
      <c r="V26" s="35" t="s">
        <v>91</v>
      </c>
      <c r="W26" s="33" t="s">
        <v>135</v>
      </c>
    </row>
    <row r="27" spans="2:23" s="17" customFormat="1" ht="35.25" customHeight="1" x14ac:dyDescent="0.25">
      <c r="B27" s="30">
        <v>10</v>
      </c>
      <c r="C27" s="39">
        <v>45504</v>
      </c>
      <c r="D27" s="30" t="s">
        <v>51</v>
      </c>
      <c r="E27" s="30" t="s">
        <v>51</v>
      </c>
      <c r="F27" s="30" t="s">
        <v>51</v>
      </c>
      <c r="G27" s="30" t="s">
        <v>51</v>
      </c>
      <c r="H27" s="30" t="s">
        <v>51</v>
      </c>
      <c r="I27" s="30" t="s">
        <v>51</v>
      </c>
      <c r="J27" s="30" t="s">
        <v>51</v>
      </c>
      <c r="K27" s="30" t="s">
        <v>51</v>
      </c>
      <c r="L27" s="30" t="s">
        <v>51</v>
      </c>
      <c r="M27" s="30" t="s">
        <v>51</v>
      </c>
      <c r="N27" s="30" t="s">
        <v>51</v>
      </c>
      <c r="O27" s="30" t="s">
        <v>52</v>
      </c>
      <c r="P27" s="30" t="s">
        <v>51</v>
      </c>
      <c r="Q27" s="40" t="s">
        <v>95</v>
      </c>
      <c r="R27" s="37">
        <f t="shared" si="0"/>
        <v>0.28719985174203111</v>
      </c>
      <c r="S27" s="41" t="s">
        <v>96</v>
      </c>
      <c r="T27" s="28">
        <f>62.32+5.13</f>
        <v>67.45</v>
      </c>
      <c r="U27" s="28">
        <v>19.37163</v>
      </c>
      <c r="V27" s="43" t="s">
        <v>97</v>
      </c>
      <c r="W27" s="43" t="s">
        <v>123</v>
      </c>
    </row>
    <row r="28" spans="2:23" s="17" customFormat="1" ht="48.75" customHeight="1" x14ac:dyDescent="0.25">
      <c r="B28" s="30">
        <v>11</v>
      </c>
      <c r="C28" s="39">
        <v>45504</v>
      </c>
      <c r="D28" s="30" t="s">
        <v>51</v>
      </c>
      <c r="E28" s="30" t="s">
        <v>51</v>
      </c>
      <c r="F28" s="30" t="s">
        <v>51</v>
      </c>
      <c r="G28" s="30" t="s">
        <v>51</v>
      </c>
      <c r="H28" s="30" t="s">
        <v>51</v>
      </c>
      <c r="I28" s="30" t="s">
        <v>51</v>
      </c>
      <c r="J28" s="30" t="s">
        <v>51</v>
      </c>
      <c r="K28" s="30" t="s">
        <v>51</v>
      </c>
      <c r="L28" s="30" t="s">
        <v>51</v>
      </c>
      <c r="M28" s="30" t="s">
        <v>51</v>
      </c>
      <c r="N28" s="30" t="s">
        <v>51</v>
      </c>
      <c r="O28" s="30" t="s">
        <v>52</v>
      </c>
      <c r="P28" s="30" t="s">
        <v>51</v>
      </c>
      <c r="Q28" s="40" t="s">
        <v>98</v>
      </c>
      <c r="R28" s="37">
        <f t="shared" si="0"/>
        <v>0.16268226120857698</v>
      </c>
      <c r="S28" s="41" t="s">
        <v>96</v>
      </c>
      <c r="T28" s="28">
        <v>5.13</v>
      </c>
      <c r="U28" s="28">
        <v>0.83455999999999997</v>
      </c>
      <c r="V28" s="43" t="s">
        <v>99</v>
      </c>
      <c r="W28" s="38" t="s">
        <v>124</v>
      </c>
    </row>
    <row r="29" spans="2:23" s="17" customFormat="1" ht="34.5" customHeight="1" x14ac:dyDescent="0.25">
      <c r="B29" s="30">
        <v>12</v>
      </c>
      <c r="C29" s="39">
        <v>45504</v>
      </c>
      <c r="D29" s="30" t="s">
        <v>51</v>
      </c>
      <c r="E29" s="30" t="s">
        <v>51</v>
      </c>
      <c r="F29" s="30" t="s">
        <v>51</v>
      </c>
      <c r="G29" s="30" t="s">
        <v>51</v>
      </c>
      <c r="H29" s="30" t="s">
        <v>51</v>
      </c>
      <c r="I29" s="30" t="s">
        <v>51</v>
      </c>
      <c r="J29" s="30" t="s">
        <v>51</v>
      </c>
      <c r="K29" s="30" t="s">
        <v>51</v>
      </c>
      <c r="L29" s="30" t="s">
        <v>51</v>
      </c>
      <c r="M29" s="30" t="s">
        <v>51</v>
      </c>
      <c r="N29" s="30" t="s">
        <v>51</v>
      </c>
      <c r="O29" s="30" t="s">
        <v>52</v>
      </c>
      <c r="P29" s="30" t="s">
        <v>51</v>
      </c>
      <c r="Q29" s="38" t="s">
        <v>58</v>
      </c>
      <c r="R29" s="37">
        <f t="shared" si="0"/>
        <v>43.765250000000002</v>
      </c>
      <c r="S29" s="30" t="s">
        <v>53</v>
      </c>
      <c r="T29" s="41">
        <v>1</v>
      </c>
      <c r="U29" s="37">
        <v>43.765250000000002</v>
      </c>
      <c r="V29" s="33" t="s">
        <v>94</v>
      </c>
      <c r="W29" s="43" t="s">
        <v>114</v>
      </c>
    </row>
    <row r="30" spans="2:23" s="17" customFormat="1" ht="34.5" customHeight="1" x14ac:dyDescent="0.25">
      <c r="B30" s="30">
        <v>13</v>
      </c>
      <c r="C30" s="39">
        <v>45504</v>
      </c>
      <c r="D30" s="30" t="s">
        <v>51</v>
      </c>
      <c r="E30" s="30" t="s">
        <v>51</v>
      </c>
      <c r="F30" s="30" t="s">
        <v>51</v>
      </c>
      <c r="G30" s="30" t="s">
        <v>51</v>
      </c>
      <c r="H30" s="30" t="s">
        <v>51</v>
      </c>
      <c r="I30" s="30" t="s">
        <v>51</v>
      </c>
      <c r="J30" s="30" t="s">
        <v>51</v>
      </c>
      <c r="K30" s="30" t="s">
        <v>51</v>
      </c>
      <c r="L30" s="30" t="s">
        <v>51</v>
      </c>
      <c r="M30" s="30" t="s">
        <v>51</v>
      </c>
      <c r="N30" s="30" t="s">
        <v>51</v>
      </c>
      <c r="O30" s="30" t="s">
        <v>52</v>
      </c>
      <c r="P30" s="30" t="s">
        <v>51</v>
      </c>
      <c r="Q30" s="38" t="s">
        <v>58</v>
      </c>
      <c r="R30" s="37">
        <f t="shared" si="0"/>
        <v>2</v>
      </c>
      <c r="S30" s="30" t="s">
        <v>53</v>
      </c>
      <c r="T30" s="41">
        <v>1</v>
      </c>
      <c r="U30" s="37">
        <v>2</v>
      </c>
      <c r="V30" s="33" t="s">
        <v>137</v>
      </c>
      <c r="W30" s="43" t="s">
        <v>138</v>
      </c>
    </row>
    <row r="31" spans="2:23" s="17" customFormat="1" ht="34.5" customHeight="1" x14ac:dyDescent="0.25">
      <c r="B31" s="30">
        <v>14</v>
      </c>
      <c r="C31" s="39">
        <v>45504</v>
      </c>
      <c r="D31" s="30" t="s">
        <v>51</v>
      </c>
      <c r="E31" s="30" t="s">
        <v>51</v>
      </c>
      <c r="F31" s="30" t="s">
        <v>51</v>
      </c>
      <c r="G31" s="30" t="s">
        <v>51</v>
      </c>
      <c r="H31" s="30" t="s">
        <v>51</v>
      </c>
      <c r="I31" s="30" t="s">
        <v>51</v>
      </c>
      <c r="J31" s="30" t="s">
        <v>51</v>
      </c>
      <c r="K31" s="30" t="s">
        <v>51</v>
      </c>
      <c r="L31" s="30" t="s">
        <v>51</v>
      </c>
      <c r="M31" s="30" t="s">
        <v>51</v>
      </c>
      <c r="N31" s="30" t="s">
        <v>51</v>
      </c>
      <c r="O31" s="30" t="s">
        <v>52</v>
      </c>
      <c r="P31" s="30" t="s">
        <v>51</v>
      </c>
      <c r="Q31" s="38" t="s">
        <v>58</v>
      </c>
      <c r="R31" s="37">
        <f t="shared" ref="R31:R33" si="4">U31/T31</f>
        <v>3.6</v>
      </c>
      <c r="S31" s="30" t="s">
        <v>53</v>
      </c>
      <c r="T31" s="41">
        <v>1</v>
      </c>
      <c r="U31" s="37">
        <v>3.6</v>
      </c>
      <c r="V31" s="33" t="s">
        <v>87</v>
      </c>
      <c r="W31" s="43" t="s">
        <v>115</v>
      </c>
    </row>
    <row r="32" spans="2:23" s="17" customFormat="1" ht="33.75" customHeight="1" x14ac:dyDescent="0.25">
      <c r="B32" s="30">
        <v>15</v>
      </c>
      <c r="C32" s="39">
        <v>45504</v>
      </c>
      <c r="D32" s="30" t="s">
        <v>51</v>
      </c>
      <c r="E32" s="30" t="s">
        <v>51</v>
      </c>
      <c r="F32" s="30" t="s">
        <v>51</v>
      </c>
      <c r="G32" s="30" t="s">
        <v>51</v>
      </c>
      <c r="H32" s="30" t="s">
        <v>51</v>
      </c>
      <c r="I32" s="30" t="s">
        <v>51</v>
      </c>
      <c r="J32" s="30" t="s">
        <v>51</v>
      </c>
      <c r="K32" s="30" t="s">
        <v>51</v>
      </c>
      <c r="L32" s="30" t="s">
        <v>51</v>
      </c>
      <c r="M32" s="30" t="s">
        <v>51</v>
      </c>
      <c r="N32" s="30" t="s">
        <v>51</v>
      </c>
      <c r="O32" s="30" t="s">
        <v>52</v>
      </c>
      <c r="P32" s="30" t="s">
        <v>51</v>
      </c>
      <c r="Q32" s="33" t="s">
        <v>133</v>
      </c>
      <c r="R32" s="37">
        <f t="shared" si="4"/>
        <v>68</v>
      </c>
      <c r="S32" s="30" t="s">
        <v>50</v>
      </c>
      <c r="T32" s="41">
        <v>1</v>
      </c>
      <c r="U32" s="37">
        <v>68</v>
      </c>
      <c r="V32" s="38" t="s">
        <v>132</v>
      </c>
      <c r="W32" s="38" t="s">
        <v>134</v>
      </c>
    </row>
    <row r="33" spans="2:23" s="17" customFormat="1" ht="31.5" x14ac:dyDescent="0.25">
      <c r="B33" s="30">
        <v>16</v>
      </c>
      <c r="C33" s="39">
        <v>45504</v>
      </c>
      <c r="D33" s="30" t="s">
        <v>51</v>
      </c>
      <c r="E33" s="30" t="s">
        <v>51</v>
      </c>
      <c r="F33" s="30" t="s">
        <v>51</v>
      </c>
      <c r="G33" s="30" t="s">
        <v>51</v>
      </c>
      <c r="H33" s="30" t="s">
        <v>51</v>
      </c>
      <c r="I33" s="30" t="s">
        <v>51</v>
      </c>
      <c r="J33" s="30" t="s">
        <v>51</v>
      </c>
      <c r="K33" s="30" t="s">
        <v>51</v>
      </c>
      <c r="L33" s="30" t="s">
        <v>51</v>
      </c>
      <c r="M33" s="30" t="s">
        <v>51</v>
      </c>
      <c r="N33" s="30" t="s">
        <v>51</v>
      </c>
      <c r="O33" s="30" t="s">
        <v>52</v>
      </c>
      <c r="P33" s="30" t="s">
        <v>51</v>
      </c>
      <c r="Q33" s="33" t="s">
        <v>88</v>
      </c>
      <c r="R33" s="37">
        <f t="shared" si="4"/>
        <v>6.27</v>
      </c>
      <c r="S33" s="30" t="s">
        <v>50</v>
      </c>
      <c r="T33" s="41">
        <v>1</v>
      </c>
      <c r="U33" s="37">
        <v>6.27</v>
      </c>
      <c r="V33" s="38" t="s">
        <v>100</v>
      </c>
      <c r="W33" s="38" t="s">
        <v>117</v>
      </c>
    </row>
    <row r="34" spans="2:23" s="17" customFormat="1" ht="15.75" x14ac:dyDescent="0.25">
      <c r="B34" s="30">
        <v>17</v>
      </c>
      <c r="C34" s="39">
        <v>45504</v>
      </c>
      <c r="D34" s="30" t="s">
        <v>51</v>
      </c>
      <c r="E34" s="30" t="s">
        <v>51</v>
      </c>
      <c r="F34" s="30" t="s">
        <v>51</v>
      </c>
      <c r="G34" s="30" t="s">
        <v>51</v>
      </c>
      <c r="H34" s="30" t="s">
        <v>51</v>
      </c>
      <c r="I34" s="30" t="s">
        <v>51</v>
      </c>
      <c r="J34" s="30" t="s">
        <v>51</v>
      </c>
      <c r="K34" s="30" t="s">
        <v>51</v>
      </c>
      <c r="L34" s="30" t="s">
        <v>51</v>
      </c>
      <c r="M34" s="30" t="s">
        <v>51</v>
      </c>
      <c r="N34" s="30" t="s">
        <v>51</v>
      </c>
      <c r="O34" s="30" t="s">
        <v>52</v>
      </c>
      <c r="P34" s="30" t="s">
        <v>51</v>
      </c>
      <c r="Q34" s="38" t="s">
        <v>77</v>
      </c>
      <c r="R34" s="37">
        <f t="shared" si="0"/>
        <v>24.544799999999999</v>
      </c>
      <c r="S34" s="30" t="s">
        <v>53</v>
      </c>
      <c r="T34" s="41">
        <v>1</v>
      </c>
      <c r="U34" s="37">
        <v>24.544799999999999</v>
      </c>
      <c r="V34" s="38" t="s">
        <v>76</v>
      </c>
      <c r="W34" s="38" t="s">
        <v>140</v>
      </c>
    </row>
    <row r="35" spans="2:23" s="17" customFormat="1" ht="15.75" x14ac:dyDescent="0.25">
      <c r="B35" s="30">
        <v>18</v>
      </c>
      <c r="C35" s="39">
        <v>45504</v>
      </c>
      <c r="D35" s="30" t="s">
        <v>51</v>
      </c>
      <c r="E35" s="30" t="s">
        <v>51</v>
      </c>
      <c r="F35" s="30" t="s">
        <v>51</v>
      </c>
      <c r="G35" s="30" t="s">
        <v>51</v>
      </c>
      <c r="H35" s="30" t="s">
        <v>51</v>
      </c>
      <c r="I35" s="30" t="s">
        <v>51</v>
      </c>
      <c r="J35" s="30" t="s">
        <v>51</v>
      </c>
      <c r="K35" s="30" t="s">
        <v>51</v>
      </c>
      <c r="L35" s="30" t="s">
        <v>51</v>
      </c>
      <c r="M35" s="30" t="s">
        <v>51</v>
      </c>
      <c r="N35" s="30" t="s">
        <v>51</v>
      </c>
      <c r="O35" s="30" t="s">
        <v>52</v>
      </c>
      <c r="P35" s="30" t="s">
        <v>51</v>
      </c>
      <c r="Q35" s="38" t="s">
        <v>58</v>
      </c>
      <c r="R35" s="37">
        <f t="shared" si="0"/>
        <v>29.89</v>
      </c>
      <c r="S35" s="30" t="s">
        <v>53</v>
      </c>
      <c r="T35" s="41">
        <v>1</v>
      </c>
      <c r="U35" s="37">
        <v>29.89</v>
      </c>
      <c r="V35" s="38" t="s">
        <v>76</v>
      </c>
      <c r="W35" s="38" t="s">
        <v>155</v>
      </c>
    </row>
    <row r="36" spans="2:23" s="17" customFormat="1" ht="31.5" x14ac:dyDescent="0.25">
      <c r="B36" s="30">
        <v>19</v>
      </c>
      <c r="C36" s="39">
        <v>45504</v>
      </c>
      <c r="D36" s="30" t="s">
        <v>51</v>
      </c>
      <c r="E36" s="30" t="s">
        <v>51</v>
      </c>
      <c r="F36" s="30" t="s">
        <v>51</v>
      </c>
      <c r="G36" s="30" t="s">
        <v>51</v>
      </c>
      <c r="H36" s="30" t="s">
        <v>51</v>
      </c>
      <c r="I36" s="30" t="s">
        <v>51</v>
      </c>
      <c r="J36" s="30" t="s">
        <v>51</v>
      </c>
      <c r="K36" s="30" t="s">
        <v>51</v>
      </c>
      <c r="L36" s="30" t="s">
        <v>51</v>
      </c>
      <c r="M36" s="30" t="s">
        <v>51</v>
      </c>
      <c r="N36" s="30" t="s">
        <v>51</v>
      </c>
      <c r="O36" s="30" t="s">
        <v>52</v>
      </c>
      <c r="P36" s="30" t="s">
        <v>51</v>
      </c>
      <c r="Q36" s="40" t="s">
        <v>63</v>
      </c>
      <c r="R36" s="37">
        <f t="shared" si="0"/>
        <v>4.9400000000000004</v>
      </c>
      <c r="S36" s="30" t="s">
        <v>50</v>
      </c>
      <c r="T36" s="41">
        <v>1</v>
      </c>
      <c r="U36" s="37">
        <v>4.9400000000000004</v>
      </c>
      <c r="V36" s="33" t="s">
        <v>82</v>
      </c>
      <c r="W36" s="43" t="s">
        <v>139</v>
      </c>
    </row>
    <row r="37" spans="2:23" s="17" customFormat="1" ht="31.5" x14ac:dyDescent="0.25">
      <c r="B37" s="30">
        <v>20</v>
      </c>
      <c r="C37" s="39">
        <v>45504</v>
      </c>
      <c r="D37" s="30" t="s">
        <v>51</v>
      </c>
      <c r="E37" s="30" t="s">
        <v>51</v>
      </c>
      <c r="F37" s="30" t="s">
        <v>51</v>
      </c>
      <c r="G37" s="30" t="s">
        <v>51</v>
      </c>
      <c r="H37" s="30" t="s">
        <v>51</v>
      </c>
      <c r="I37" s="30" t="s">
        <v>51</v>
      </c>
      <c r="J37" s="30" t="s">
        <v>51</v>
      </c>
      <c r="K37" s="30" t="s">
        <v>51</v>
      </c>
      <c r="L37" s="30" t="s">
        <v>51</v>
      </c>
      <c r="M37" s="30" t="s">
        <v>51</v>
      </c>
      <c r="N37" s="30" t="s">
        <v>51</v>
      </c>
      <c r="O37" s="30" t="s">
        <v>52</v>
      </c>
      <c r="P37" s="30" t="s">
        <v>51</v>
      </c>
      <c r="Q37" s="40" t="s">
        <v>81</v>
      </c>
      <c r="R37" s="37">
        <f t="shared" si="0"/>
        <v>7.48156</v>
      </c>
      <c r="S37" s="30" t="s">
        <v>53</v>
      </c>
      <c r="T37" s="41">
        <v>1</v>
      </c>
      <c r="U37" s="37">
        <f>5.875+0.2088+1.39776</f>
        <v>7.48156</v>
      </c>
      <c r="V37" s="38" t="s">
        <v>59</v>
      </c>
      <c r="W37" s="40" t="s">
        <v>136</v>
      </c>
    </row>
    <row r="38" spans="2:23" s="17" customFormat="1" ht="31.5" x14ac:dyDescent="0.25">
      <c r="B38" s="30">
        <v>21</v>
      </c>
      <c r="C38" s="39">
        <v>45504</v>
      </c>
      <c r="D38" s="30" t="s">
        <v>51</v>
      </c>
      <c r="E38" s="30" t="s">
        <v>51</v>
      </c>
      <c r="F38" s="30" t="s">
        <v>51</v>
      </c>
      <c r="G38" s="30" t="s">
        <v>51</v>
      </c>
      <c r="H38" s="30" t="s">
        <v>51</v>
      </c>
      <c r="I38" s="30" t="s">
        <v>51</v>
      </c>
      <c r="J38" s="30" t="s">
        <v>51</v>
      </c>
      <c r="K38" s="30" t="s">
        <v>51</v>
      </c>
      <c r="L38" s="30" t="s">
        <v>51</v>
      </c>
      <c r="M38" s="30" t="s">
        <v>51</v>
      </c>
      <c r="N38" s="30" t="s">
        <v>51</v>
      </c>
      <c r="O38" s="30" t="s">
        <v>52</v>
      </c>
      <c r="P38" s="30" t="s">
        <v>51</v>
      </c>
      <c r="Q38" s="40" t="s">
        <v>63</v>
      </c>
      <c r="R38" s="37">
        <f t="shared" si="0"/>
        <v>4.12</v>
      </c>
      <c r="S38" s="30" t="s">
        <v>53</v>
      </c>
      <c r="T38" s="41">
        <v>3</v>
      </c>
      <c r="U38" s="37">
        <v>12.36</v>
      </c>
      <c r="V38" s="38" t="s">
        <v>92</v>
      </c>
      <c r="W38" s="38" t="s">
        <v>156</v>
      </c>
    </row>
    <row r="39" spans="2:23" s="17" customFormat="1" ht="31.5" x14ac:dyDescent="0.25">
      <c r="B39" s="30">
        <v>22</v>
      </c>
      <c r="C39" s="39">
        <v>45504</v>
      </c>
      <c r="D39" s="30" t="s">
        <v>51</v>
      </c>
      <c r="E39" s="30" t="s">
        <v>51</v>
      </c>
      <c r="F39" s="30" t="s">
        <v>51</v>
      </c>
      <c r="G39" s="30" t="s">
        <v>51</v>
      </c>
      <c r="H39" s="30" t="s">
        <v>51</v>
      </c>
      <c r="I39" s="30" t="s">
        <v>51</v>
      </c>
      <c r="J39" s="30" t="s">
        <v>51</v>
      </c>
      <c r="K39" s="30" t="s">
        <v>51</v>
      </c>
      <c r="L39" s="30" t="s">
        <v>51</v>
      </c>
      <c r="M39" s="30" t="s">
        <v>51</v>
      </c>
      <c r="N39" s="30" t="s">
        <v>51</v>
      </c>
      <c r="O39" s="30" t="s">
        <v>52</v>
      </c>
      <c r="P39" s="30" t="s">
        <v>51</v>
      </c>
      <c r="Q39" s="40" t="s">
        <v>63</v>
      </c>
      <c r="R39" s="37">
        <f t="shared" si="0"/>
        <v>35.252000000000002</v>
      </c>
      <c r="S39" s="30" t="s">
        <v>53</v>
      </c>
      <c r="T39" s="41">
        <v>1</v>
      </c>
      <c r="U39" s="37">
        <v>35.252000000000002</v>
      </c>
      <c r="V39" s="38" t="s">
        <v>67</v>
      </c>
      <c r="W39" s="38" t="s">
        <v>122</v>
      </c>
    </row>
    <row r="40" spans="2:23" s="17" customFormat="1" ht="23.25" customHeight="1" x14ac:dyDescent="0.25">
      <c r="B40" s="30">
        <v>23</v>
      </c>
      <c r="C40" s="39">
        <v>45504</v>
      </c>
      <c r="D40" s="30" t="s">
        <v>51</v>
      </c>
      <c r="E40" s="30" t="s">
        <v>51</v>
      </c>
      <c r="F40" s="30" t="s">
        <v>51</v>
      </c>
      <c r="G40" s="30" t="s">
        <v>51</v>
      </c>
      <c r="H40" s="30" t="s">
        <v>51</v>
      </c>
      <c r="I40" s="30" t="s">
        <v>51</v>
      </c>
      <c r="J40" s="30" t="s">
        <v>51</v>
      </c>
      <c r="K40" s="30" t="s">
        <v>51</v>
      </c>
      <c r="L40" s="30" t="s">
        <v>51</v>
      </c>
      <c r="M40" s="30" t="s">
        <v>51</v>
      </c>
      <c r="N40" s="30" t="s">
        <v>51</v>
      </c>
      <c r="O40" s="30" t="s">
        <v>52</v>
      </c>
      <c r="P40" s="30" t="s">
        <v>51</v>
      </c>
      <c r="Q40" s="38" t="s">
        <v>103</v>
      </c>
      <c r="R40" s="37">
        <f t="shared" ref="R40" si="5">U40/T40</f>
        <v>14.625</v>
      </c>
      <c r="S40" s="30" t="s">
        <v>50</v>
      </c>
      <c r="T40" s="41">
        <v>2</v>
      </c>
      <c r="U40" s="37">
        <v>29.25</v>
      </c>
      <c r="V40" s="38" t="s">
        <v>141</v>
      </c>
      <c r="W40" s="40" t="s">
        <v>142</v>
      </c>
    </row>
    <row r="41" spans="2:23" s="17" customFormat="1" ht="31.5" x14ac:dyDescent="0.25">
      <c r="B41" s="30">
        <v>24</v>
      </c>
      <c r="C41" s="39">
        <v>45504</v>
      </c>
      <c r="D41" s="30" t="s">
        <v>51</v>
      </c>
      <c r="E41" s="30" t="s">
        <v>51</v>
      </c>
      <c r="F41" s="30" t="s">
        <v>51</v>
      </c>
      <c r="G41" s="30" t="s">
        <v>51</v>
      </c>
      <c r="H41" s="30" t="s">
        <v>51</v>
      </c>
      <c r="I41" s="30" t="s">
        <v>51</v>
      </c>
      <c r="J41" s="30" t="s">
        <v>51</v>
      </c>
      <c r="K41" s="30" t="s">
        <v>51</v>
      </c>
      <c r="L41" s="30" t="s">
        <v>51</v>
      </c>
      <c r="M41" s="30" t="s">
        <v>51</v>
      </c>
      <c r="N41" s="30" t="s">
        <v>51</v>
      </c>
      <c r="O41" s="30" t="s">
        <v>52</v>
      </c>
      <c r="P41" s="30" t="s">
        <v>51</v>
      </c>
      <c r="Q41" s="38" t="s">
        <v>84</v>
      </c>
      <c r="R41" s="37">
        <f t="shared" si="0"/>
        <v>0.56690476190476191</v>
      </c>
      <c r="S41" s="30" t="s">
        <v>50</v>
      </c>
      <c r="T41" s="41">
        <v>63</v>
      </c>
      <c r="U41" s="37">
        <v>35.715000000000003</v>
      </c>
      <c r="V41" s="38" t="s">
        <v>85</v>
      </c>
      <c r="W41" s="40" t="s">
        <v>146</v>
      </c>
    </row>
    <row r="42" spans="2:23" s="17" customFormat="1" ht="31.5" x14ac:dyDescent="0.25">
      <c r="B42" s="30">
        <v>25</v>
      </c>
      <c r="C42" s="39">
        <v>45504</v>
      </c>
      <c r="D42" s="30" t="s">
        <v>51</v>
      </c>
      <c r="E42" s="30" t="s">
        <v>51</v>
      </c>
      <c r="F42" s="30" t="s">
        <v>51</v>
      </c>
      <c r="G42" s="30" t="s">
        <v>51</v>
      </c>
      <c r="H42" s="30" t="s">
        <v>51</v>
      </c>
      <c r="I42" s="30" t="s">
        <v>51</v>
      </c>
      <c r="J42" s="30" t="s">
        <v>51</v>
      </c>
      <c r="K42" s="30" t="s">
        <v>51</v>
      </c>
      <c r="L42" s="30" t="s">
        <v>51</v>
      </c>
      <c r="M42" s="30" t="s">
        <v>51</v>
      </c>
      <c r="N42" s="30" t="s">
        <v>51</v>
      </c>
      <c r="O42" s="30" t="s">
        <v>52</v>
      </c>
      <c r="P42" s="30" t="s">
        <v>51</v>
      </c>
      <c r="Q42" s="38" t="s">
        <v>61</v>
      </c>
      <c r="R42" s="37">
        <f t="shared" ref="R42:R43" si="6">U42/T42</f>
        <v>27.682189999999999</v>
      </c>
      <c r="S42" s="30" t="s">
        <v>53</v>
      </c>
      <c r="T42" s="41">
        <v>1</v>
      </c>
      <c r="U42" s="37">
        <v>27.682189999999999</v>
      </c>
      <c r="V42" s="38" t="s">
        <v>60</v>
      </c>
      <c r="W42" s="40" t="s">
        <v>147</v>
      </c>
    </row>
    <row r="43" spans="2:23" s="18" customFormat="1" ht="33" customHeight="1" x14ac:dyDescent="0.25">
      <c r="B43" s="30">
        <v>26</v>
      </c>
      <c r="C43" s="39">
        <v>45504</v>
      </c>
      <c r="D43" s="30" t="s">
        <v>51</v>
      </c>
      <c r="E43" s="30" t="s">
        <v>51</v>
      </c>
      <c r="F43" s="30" t="s">
        <v>51</v>
      </c>
      <c r="G43" s="30" t="s">
        <v>51</v>
      </c>
      <c r="H43" s="30" t="s">
        <v>51</v>
      </c>
      <c r="I43" s="30" t="s">
        <v>51</v>
      </c>
      <c r="J43" s="30" t="s">
        <v>51</v>
      </c>
      <c r="K43" s="30" t="s">
        <v>51</v>
      </c>
      <c r="L43" s="30" t="s">
        <v>51</v>
      </c>
      <c r="M43" s="30" t="s">
        <v>51</v>
      </c>
      <c r="N43" s="30" t="s">
        <v>51</v>
      </c>
      <c r="O43" s="30" t="s">
        <v>52</v>
      </c>
      <c r="P43" s="30" t="s">
        <v>51</v>
      </c>
      <c r="Q43" s="33" t="s">
        <v>57</v>
      </c>
      <c r="R43" s="37">
        <f t="shared" si="6"/>
        <v>20.87</v>
      </c>
      <c r="S43" s="30" t="s">
        <v>53</v>
      </c>
      <c r="T43" s="41">
        <v>1</v>
      </c>
      <c r="U43" s="37">
        <v>20.87</v>
      </c>
      <c r="V43" s="42" t="s">
        <v>62</v>
      </c>
      <c r="W43" s="38" t="s">
        <v>148</v>
      </c>
    </row>
    <row r="44" spans="2:23" s="18" customFormat="1" x14ac:dyDescent="0.25"/>
    <row r="45" spans="2:23" s="18" customFormat="1" x14ac:dyDescent="0.25">
      <c r="B45" s="18" t="str">
        <f>'(1) Приобретение электроэнергии'!B21</f>
        <v>* Информация представлена при наличии документов по состоянию на 10.09.2024</v>
      </c>
    </row>
    <row r="46" spans="2:23" s="18" customFormat="1" x14ac:dyDescent="0.25"/>
    <row r="47" spans="2:23" s="18" customFormat="1" x14ac:dyDescent="0.25">
      <c r="T47" s="26"/>
      <c r="U47" s="26"/>
    </row>
    <row r="48" spans="2:23" s="18" customFormat="1" x14ac:dyDescent="0.25"/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phoneticPr fontId="15" type="noConversion"/>
  <hyperlinks>
    <hyperlink ref="W3" location="sub_0" display="sub_0" xr:uid="{00000000-0004-0000-0900-000000000000}"/>
  </hyperlinks>
  <pageMargins left="0" right="0" top="0.74803149606299213" bottom="0.74803149606299213" header="0.31496062992125984" footer="0.31496062992125984"/>
  <pageSetup paperSize="9"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38"/>
  <sheetViews>
    <sheetView tabSelected="1" zoomScale="82" zoomScaleNormal="82" workbookViewId="0">
      <selection activeCell="R31" sqref="R31"/>
    </sheetView>
  </sheetViews>
  <sheetFormatPr defaultRowHeight="15" x14ac:dyDescent="0.25"/>
  <cols>
    <col min="1" max="1" width="2.7109375" customWidth="1"/>
    <col min="3" max="3" width="12.5703125" customWidth="1"/>
    <col min="4" max="4" width="12" customWidth="1"/>
    <col min="5" max="5" width="13.5703125" customWidth="1"/>
    <col min="6" max="6" width="11.1406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0.28515625" customWidth="1"/>
    <col min="18" max="18" width="13.140625" customWidth="1"/>
    <col min="19" max="20" width="12.85546875" customWidth="1"/>
    <col min="21" max="21" width="13.85546875" customWidth="1"/>
    <col min="22" max="22" width="21.7109375" customWidth="1"/>
    <col min="23" max="23" width="20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47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78.75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46" customFormat="1" ht="32.25" customHeight="1" x14ac:dyDescent="0.25">
      <c r="B18" s="30">
        <v>1</v>
      </c>
      <c r="C18" s="39">
        <v>45504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41" t="s">
        <v>64</v>
      </c>
      <c r="R18" s="37">
        <f>U18/T18</f>
        <v>5.4303039182845625E-2</v>
      </c>
      <c r="S18" s="41" t="s">
        <v>65</v>
      </c>
      <c r="T18" s="45">
        <v>3154.1155135681747</v>
      </c>
      <c r="U18" s="45">
        <v>171.27805832051385</v>
      </c>
      <c r="V18" s="35" t="s">
        <v>66</v>
      </c>
      <c r="W18" s="41" t="s">
        <v>145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10.09.2024</v>
      </c>
    </row>
    <row r="21" spans="2:23" x14ac:dyDescent="0.25">
      <c r="T21" s="22"/>
      <c r="U21" s="22"/>
    </row>
    <row r="22" spans="2:23" ht="15.75" x14ac:dyDescent="0.25">
      <c r="T22" s="21"/>
      <c r="U22" s="21"/>
    </row>
    <row r="23" spans="2:23" ht="15.75" x14ac:dyDescent="0.25">
      <c r="T23" s="21"/>
      <c r="U23" s="21"/>
    </row>
    <row r="24" spans="2:23" x14ac:dyDescent="0.25">
      <c r="R24" s="20"/>
      <c r="S24" s="20"/>
      <c r="T24" s="22"/>
      <c r="U24" s="22"/>
    </row>
    <row r="25" spans="2:23" x14ac:dyDescent="0.25">
      <c r="R25" s="20"/>
      <c r="S25" s="20"/>
      <c r="T25" s="22"/>
      <c r="U25" s="22"/>
    </row>
    <row r="26" spans="2:23" x14ac:dyDescent="0.25">
      <c r="R26" s="20"/>
      <c r="S26" s="20"/>
      <c r="T26" s="22"/>
      <c r="U26" s="22"/>
    </row>
    <row r="27" spans="2:23" ht="15.75" x14ac:dyDescent="0.25">
      <c r="T27" s="21"/>
      <c r="U27" s="21"/>
    </row>
    <row r="28" spans="2:23" x14ac:dyDescent="0.25">
      <c r="T28" s="22"/>
      <c r="U28" s="22"/>
    </row>
    <row r="29" spans="2:23" x14ac:dyDescent="0.25">
      <c r="T29" s="22"/>
      <c r="U29" s="22"/>
    </row>
    <row r="30" spans="2:23" x14ac:dyDescent="0.25">
      <c r="T30" s="22"/>
      <c r="U30" s="22"/>
    </row>
    <row r="31" spans="2:23" x14ac:dyDescent="0.25">
      <c r="T31" s="22"/>
      <c r="U31" s="22"/>
    </row>
    <row r="32" spans="2:23" x14ac:dyDescent="0.25">
      <c r="T32" s="48"/>
      <c r="U32" s="48"/>
    </row>
    <row r="33" spans="20:21" x14ac:dyDescent="0.25">
      <c r="T33" s="49"/>
      <c r="U33" s="49"/>
    </row>
    <row r="34" spans="20:21" x14ac:dyDescent="0.25">
      <c r="T34" s="22"/>
      <c r="U34" s="22"/>
    </row>
    <row r="35" spans="20:21" x14ac:dyDescent="0.25">
      <c r="T35" s="22"/>
      <c r="U35" s="22"/>
    </row>
    <row r="36" spans="20:21" x14ac:dyDescent="0.25">
      <c r="T36" s="56"/>
      <c r="U36" s="56"/>
    </row>
    <row r="37" spans="20:21" x14ac:dyDescent="0.25">
      <c r="T37" s="57"/>
      <c r="U37" s="57"/>
    </row>
    <row r="38" spans="20:21" x14ac:dyDescent="0.25">
      <c r="T38" s="55"/>
      <c r="U38" s="55"/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A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8"/>
  <sheetViews>
    <sheetView topLeftCell="A2" zoomScale="74" zoomScaleNormal="74" workbookViewId="0">
      <pane xSplit="3" ySplit="16" topLeftCell="D18" activePane="bottomRight" state="frozen"/>
      <selection activeCell="A2" sqref="A2"/>
      <selection pane="topRight" activeCell="D2" sqref="D2"/>
      <selection pane="bottomLeft" activeCell="A18" sqref="A18"/>
      <selection pane="bottomRight" activeCell="M31" sqref="M31"/>
    </sheetView>
  </sheetViews>
  <sheetFormatPr defaultRowHeight="15" x14ac:dyDescent="0.25"/>
  <cols>
    <col min="1" max="1" width="4.42578125" customWidth="1"/>
    <col min="2" max="2" width="12.7109375" customWidth="1"/>
    <col min="3" max="3" width="13.85546875" customWidth="1"/>
    <col min="4" max="4" width="11.28515625" customWidth="1"/>
    <col min="5" max="5" width="14.140625" customWidth="1"/>
    <col min="6" max="6" width="11.28515625" customWidth="1"/>
    <col min="7" max="7" width="10.7109375" customWidth="1"/>
    <col min="8" max="8" width="13.7109375" customWidth="1"/>
    <col min="9" max="9" width="11.28515625" customWidth="1"/>
    <col min="10" max="10" width="15.7109375" customWidth="1"/>
    <col min="11" max="11" width="14.42578125" customWidth="1"/>
    <col min="12" max="12" width="15.5703125" customWidth="1"/>
    <col min="13" max="13" width="14.85546875" customWidth="1"/>
    <col min="14" max="14" width="15.5703125" customWidth="1"/>
    <col min="15" max="15" width="17.5703125" customWidth="1"/>
    <col min="16" max="16" width="10.85546875" customWidth="1"/>
    <col min="17" max="17" width="31.7109375" customWidth="1"/>
    <col min="18" max="18" width="13.140625" customWidth="1"/>
    <col min="19" max="19" width="12.42578125" customWidth="1"/>
    <col min="20" max="20" width="12.85546875" customWidth="1"/>
    <col min="21" max="21" width="13.85546875" customWidth="1"/>
    <col min="22" max="22" width="35.85546875" customWidth="1"/>
    <col min="23" max="23" width="30.140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37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63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2.25" customHeight="1" x14ac:dyDescent="0.25">
      <c r="B18" s="30">
        <v>1</v>
      </c>
      <c r="C18" s="31">
        <v>45504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0" t="s">
        <v>49</v>
      </c>
      <c r="R18" s="32">
        <f>U18/T18</f>
        <v>17.36</v>
      </c>
      <c r="S18" s="30" t="s">
        <v>50</v>
      </c>
      <c r="T18" s="34">
        <v>1</v>
      </c>
      <c r="U18" s="44">
        <v>17.36</v>
      </c>
      <c r="V18" s="35" t="s">
        <v>101</v>
      </c>
      <c r="W18" s="33" t="s">
        <v>111</v>
      </c>
    </row>
    <row r="19" spans="2:23" s="17" customFormat="1" ht="32.25" customHeight="1" x14ac:dyDescent="0.25">
      <c r="B19" s="30">
        <v>2</v>
      </c>
      <c r="C19" s="31">
        <v>45504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0" t="s">
        <v>49</v>
      </c>
      <c r="R19" s="32">
        <f t="shared" ref="R19" si="0">U19/T19</f>
        <v>0.73599999999999999</v>
      </c>
      <c r="S19" s="30" t="s">
        <v>50</v>
      </c>
      <c r="T19" s="34">
        <v>1</v>
      </c>
      <c r="U19" s="44">
        <v>0.73599999999999999</v>
      </c>
      <c r="V19" s="35" t="s">
        <v>75</v>
      </c>
      <c r="W19" s="33" t="s">
        <v>118</v>
      </c>
    </row>
    <row r="20" spans="2:23" s="17" customFormat="1" ht="32.25" customHeight="1" x14ac:dyDescent="0.25">
      <c r="B20" s="30">
        <v>3</v>
      </c>
      <c r="C20" s="31">
        <v>45504</v>
      </c>
      <c r="D20" s="30" t="s">
        <v>51</v>
      </c>
      <c r="E20" s="30" t="s">
        <v>51</v>
      </c>
      <c r="F20" s="30" t="s">
        <v>51</v>
      </c>
      <c r="G20" s="30" t="s">
        <v>51</v>
      </c>
      <c r="H20" s="30" t="s">
        <v>51</v>
      </c>
      <c r="I20" s="30" t="s">
        <v>51</v>
      </c>
      <c r="J20" s="30" t="s">
        <v>51</v>
      </c>
      <c r="K20" s="30" t="s">
        <v>51</v>
      </c>
      <c r="L20" s="30" t="s">
        <v>51</v>
      </c>
      <c r="M20" s="30" t="s">
        <v>51</v>
      </c>
      <c r="N20" s="30" t="s">
        <v>51</v>
      </c>
      <c r="O20" s="30" t="s">
        <v>52</v>
      </c>
      <c r="P20" s="30" t="s">
        <v>51</v>
      </c>
      <c r="Q20" s="30" t="s">
        <v>49</v>
      </c>
      <c r="R20" s="32">
        <f t="shared" ref="R20" si="1">U20/T20</f>
        <v>2.0548192857142857</v>
      </c>
      <c r="S20" s="30" t="s">
        <v>50</v>
      </c>
      <c r="T20" s="34">
        <v>14</v>
      </c>
      <c r="U20" s="44">
        <v>28.767469999999999</v>
      </c>
      <c r="V20" s="35" t="s">
        <v>143</v>
      </c>
      <c r="W20" s="33" t="s">
        <v>144</v>
      </c>
    </row>
    <row r="21" spans="2:23" s="17" customFormat="1" ht="32.25" customHeight="1" x14ac:dyDescent="0.25">
      <c r="B21" s="30">
        <v>4</v>
      </c>
      <c r="C21" s="31">
        <v>45504</v>
      </c>
      <c r="D21" s="30" t="s">
        <v>51</v>
      </c>
      <c r="E21" s="30" t="s">
        <v>51</v>
      </c>
      <c r="F21" s="30" t="s">
        <v>51</v>
      </c>
      <c r="G21" s="30" t="s">
        <v>51</v>
      </c>
      <c r="H21" s="30" t="s">
        <v>51</v>
      </c>
      <c r="I21" s="30" t="s">
        <v>51</v>
      </c>
      <c r="J21" s="30" t="s">
        <v>51</v>
      </c>
      <c r="K21" s="30" t="s">
        <v>51</v>
      </c>
      <c r="L21" s="30" t="s">
        <v>51</v>
      </c>
      <c r="M21" s="30" t="s">
        <v>51</v>
      </c>
      <c r="N21" s="30" t="s">
        <v>51</v>
      </c>
      <c r="O21" s="30" t="s">
        <v>52</v>
      </c>
      <c r="P21" s="30" t="s">
        <v>51</v>
      </c>
      <c r="Q21" s="30" t="s">
        <v>49</v>
      </c>
      <c r="R21" s="32">
        <f t="shared" ref="R21" si="2">U21/T21</f>
        <v>10.972142857142858</v>
      </c>
      <c r="S21" s="30" t="s">
        <v>50</v>
      </c>
      <c r="T21" s="34">
        <v>7</v>
      </c>
      <c r="U21" s="44">
        <v>76.805000000000007</v>
      </c>
      <c r="V21" s="35" t="s">
        <v>150</v>
      </c>
      <c r="W21" s="33" t="s">
        <v>149</v>
      </c>
    </row>
    <row r="22" spans="2:23" s="17" customFormat="1" ht="32.25" customHeight="1" x14ac:dyDescent="0.25">
      <c r="B22" s="30">
        <v>5</v>
      </c>
      <c r="C22" s="31">
        <v>45504</v>
      </c>
      <c r="D22" s="30" t="s">
        <v>51</v>
      </c>
      <c r="E22" s="30" t="s">
        <v>51</v>
      </c>
      <c r="F22" s="30" t="s">
        <v>51</v>
      </c>
      <c r="G22" s="30" t="s">
        <v>51</v>
      </c>
      <c r="H22" s="30" t="s">
        <v>51</v>
      </c>
      <c r="I22" s="30" t="s">
        <v>51</v>
      </c>
      <c r="J22" s="30" t="s">
        <v>51</v>
      </c>
      <c r="K22" s="30" t="s">
        <v>51</v>
      </c>
      <c r="L22" s="30" t="s">
        <v>51</v>
      </c>
      <c r="M22" s="30" t="s">
        <v>51</v>
      </c>
      <c r="N22" s="30" t="s">
        <v>51</v>
      </c>
      <c r="O22" s="30" t="s">
        <v>52</v>
      </c>
      <c r="P22" s="30" t="s">
        <v>51</v>
      </c>
      <c r="Q22" s="30" t="s">
        <v>49</v>
      </c>
      <c r="R22" s="32">
        <f t="shared" ref="R22" si="3">U22/T22</f>
        <v>6.4633333333333338</v>
      </c>
      <c r="S22" s="30" t="s">
        <v>50</v>
      </c>
      <c r="T22" s="34">
        <v>3</v>
      </c>
      <c r="U22" s="44">
        <v>19.39</v>
      </c>
      <c r="V22" s="35" t="s">
        <v>126</v>
      </c>
      <c r="W22" s="33" t="s">
        <v>127</v>
      </c>
    </row>
    <row r="23" spans="2:23" s="17" customFormat="1" ht="32.25" customHeight="1" x14ac:dyDescent="0.25">
      <c r="B23" s="30">
        <v>6</v>
      </c>
      <c r="C23" s="31">
        <v>45504</v>
      </c>
      <c r="D23" s="30" t="s">
        <v>51</v>
      </c>
      <c r="E23" s="30" t="s">
        <v>51</v>
      </c>
      <c r="F23" s="30" t="s">
        <v>51</v>
      </c>
      <c r="G23" s="30" t="s">
        <v>51</v>
      </c>
      <c r="H23" s="30" t="s">
        <v>51</v>
      </c>
      <c r="I23" s="30" t="s">
        <v>51</v>
      </c>
      <c r="J23" s="30" t="s">
        <v>51</v>
      </c>
      <c r="K23" s="30" t="s">
        <v>51</v>
      </c>
      <c r="L23" s="30" t="s">
        <v>51</v>
      </c>
      <c r="M23" s="30" t="s">
        <v>51</v>
      </c>
      <c r="N23" s="30" t="s">
        <v>51</v>
      </c>
      <c r="O23" s="30" t="s">
        <v>52</v>
      </c>
      <c r="P23" s="30" t="s">
        <v>51</v>
      </c>
      <c r="Q23" s="30" t="s">
        <v>49</v>
      </c>
      <c r="R23" s="32">
        <f>U23/T23</f>
        <v>8.64</v>
      </c>
      <c r="S23" s="30" t="s">
        <v>50</v>
      </c>
      <c r="T23" s="34">
        <v>4</v>
      </c>
      <c r="U23" s="44">
        <v>34.56</v>
      </c>
      <c r="V23" s="35" t="s">
        <v>130</v>
      </c>
      <c r="W23" s="33" t="s">
        <v>131</v>
      </c>
    </row>
    <row r="24" spans="2:23" s="17" customFormat="1" ht="32.25" customHeight="1" x14ac:dyDescent="0.25">
      <c r="B24" s="30">
        <v>7</v>
      </c>
      <c r="C24" s="31">
        <v>45504</v>
      </c>
      <c r="D24" s="30" t="s">
        <v>51</v>
      </c>
      <c r="E24" s="30" t="s">
        <v>51</v>
      </c>
      <c r="F24" s="30" t="s">
        <v>51</v>
      </c>
      <c r="G24" s="30" t="s">
        <v>51</v>
      </c>
      <c r="H24" s="30" t="s">
        <v>51</v>
      </c>
      <c r="I24" s="30" t="s">
        <v>51</v>
      </c>
      <c r="J24" s="30" t="s">
        <v>51</v>
      </c>
      <c r="K24" s="30" t="s">
        <v>51</v>
      </c>
      <c r="L24" s="30" t="s">
        <v>51</v>
      </c>
      <c r="M24" s="30" t="s">
        <v>51</v>
      </c>
      <c r="N24" s="30" t="s">
        <v>51</v>
      </c>
      <c r="O24" s="30" t="s">
        <v>52</v>
      </c>
      <c r="P24" s="30" t="s">
        <v>51</v>
      </c>
      <c r="Q24" s="30" t="s">
        <v>49</v>
      </c>
      <c r="R24" s="32">
        <f>U24/T24</f>
        <v>1.3872500000000001</v>
      </c>
      <c r="S24" s="30" t="s">
        <v>50</v>
      </c>
      <c r="T24" s="34">
        <v>16</v>
      </c>
      <c r="U24" s="44">
        <v>22.196000000000002</v>
      </c>
      <c r="V24" s="35" t="s">
        <v>89</v>
      </c>
      <c r="W24" s="33" t="s">
        <v>125</v>
      </c>
    </row>
    <row r="25" spans="2:23" s="17" customFormat="1" ht="32.25" customHeight="1" x14ac:dyDescent="0.25">
      <c r="B25" s="30">
        <v>8</v>
      </c>
      <c r="C25" s="31">
        <v>45504</v>
      </c>
      <c r="D25" s="30" t="s">
        <v>51</v>
      </c>
      <c r="E25" s="30" t="s">
        <v>51</v>
      </c>
      <c r="F25" s="30" t="s">
        <v>51</v>
      </c>
      <c r="G25" s="30" t="s">
        <v>51</v>
      </c>
      <c r="H25" s="30" t="s">
        <v>51</v>
      </c>
      <c r="I25" s="30" t="s">
        <v>51</v>
      </c>
      <c r="J25" s="30" t="s">
        <v>51</v>
      </c>
      <c r="K25" s="30" t="s">
        <v>51</v>
      </c>
      <c r="L25" s="30" t="s">
        <v>51</v>
      </c>
      <c r="M25" s="30" t="s">
        <v>51</v>
      </c>
      <c r="N25" s="30" t="s">
        <v>51</v>
      </c>
      <c r="O25" s="30" t="s">
        <v>52</v>
      </c>
      <c r="P25" s="30" t="s">
        <v>51</v>
      </c>
      <c r="Q25" s="30" t="s">
        <v>49</v>
      </c>
      <c r="R25" s="32">
        <f>U25/T25</f>
        <v>4.118125</v>
      </c>
      <c r="S25" s="30" t="s">
        <v>50</v>
      </c>
      <c r="T25" s="34">
        <v>16</v>
      </c>
      <c r="U25" s="44">
        <v>65.89</v>
      </c>
      <c r="V25" s="35" t="s">
        <v>106</v>
      </c>
      <c r="W25" s="33" t="s">
        <v>112</v>
      </c>
    </row>
    <row r="26" spans="2:23" s="17" customFormat="1" ht="47.25" customHeight="1" x14ac:dyDescent="0.25">
      <c r="B26" s="30">
        <v>9</v>
      </c>
      <c r="C26" s="31">
        <v>45504</v>
      </c>
      <c r="D26" s="30" t="s">
        <v>51</v>
      </c>
      <c r="E26" s="30" t="s">
        <v>51</v>
      </c>
      <c r="F26" s="30" t="s">
        <v>51</v>
      </c>
      <c r="G26" s="30" t="s">
        <v>51</v>
      </c>
      <c r="H26" s="30" t="s">
        <v>51</v>
      </c>
      <c r="I26" s="30" t="s">
        <v>51</v>
      </c>
      <c r="J26" s="30" t="s">
        <v>51</v>
      </c>
      <c r="K26" s="30" t="s">
        <v>51</v>
      </c>
      <c r="L26" s="30" t="s">
        <v>51</v>
      </c>
      <c r="M26" s="30" t="s">
        <v>51</v>
      </c>
      <c r="N26" s="30" t="s">
        <v>51</v>
      </c>
      <c r="O26" s="30" t="s">
        <v>52</v>
      </c>
      <c r="P26" s="30" t="s">
        <v>51</v>
      </c>
      <c r="Q26" s="30" t="s">
        <v>78</v>
      </c>
      <c r="R26" s="32">
        <f>U26/T26</f>
        <v>5.701248606465998</v>
      </c>
      <c r="S26" s="30" t="s">
        <v>79</v>
      </c>
      <c r="T26" s="32">
        <v>3.5880000000000001</v>
      </c>
      <c r="U26" s="44">
        <v>20.45608</v>
      </c>
      <c r="V26" s="33" t="s">
        <v>80</v>
      </c>
      <c r="W26" s="35" t="s">
        <v>120</v>
      </c>
    </row>
    <row r="27" spans="2:23" s="19" customFormat="1" ht="36.7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2:23" x14ac:dyDescent="0.25">
      <c r="B28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20"/>
  <sheetViews>
    <sheetView zoomScale="82" zoomScaleNormal="82" workbookViewId="0">
      <selection activeCell="R27" sqref="R27"/>
    </sheetView>
  </sheetViews>
  <sheetFormatPr defaultRowHeight="15" x14ac:dyDescent="0.25"/>
  <cols>
    <col min="1" max="1" width="2.5703125" customWidth="1"/>
    <col min="2" max="2" width="9" customWidth="1"/>
    <col min="3" max="3" width="12.5703125" customWidth="1"/>
    <col min="4" max="4" width="11.28515625" customWidth="1"/>
    <col min="5" max="5" width="12.42578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7.85546875" customWidth="1"/>
    <col min="17" max="17" width="19.42578125" customWidth="1"/>
    <col min="18" max="18" width="13.140625" customWidth="1"/>
    <col min="19" max="20" width="12.85546875" customWidth="1"/>
    <col min="21" max="21" width="13.85546875" customWidth="1"/>
    <col min="22" max="22" width="28.140625" customWidth="1"/>
    <col min="23" max="23" width="18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38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78.75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69.75" customHeight="1" x14ac:dyDescent="0.25">
      <c r="B18" s="30" t="s">
        <v>51</v>
      </c>
      <c r="C18" s="30" t="s">
        <v>51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51</v>
      </c>
      <c r="P18" s="30" t="s">
        <v>51</v>
      </c>
      <c r="Q18" s="30" t="s">
        <v>51</v>
      </c>
      <c r="R18" s="30" t="s">
        <v>51</v>
      </c>
      <c r="S18" s="30" t="s">
        <v>51</v>
      </c>
      <c r="T18" s="30" t="s">
        <v>51</v>
      </c>
      <c r="U18" s="30" t="s">
        <v>51</v>
      </c>
      <c r="V18" s="30" t="s">
        <v>51</v>
      </c>
      <c r="W18" s="30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0"/>
  <sheetViews>
    <sheetView zoomScale="80" zoomScaleNormal="80" workbookViewId="0">
      <selection activeCell="N34" sqref="N34"/>
    </sheetView>
  </sheetViews>
  <sheetFormatPr defaultRowHeight="15" x14ac:dyDescent="0.25"/>
  <cols>
    <col min="1" max="1" width="2.85546875" customWidth="1"/>
    <col min="2" max="2" width="7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5.42578125" customWidth="1"/>
    <col min="11" max="11" width="13.5703125" customWidth="1"/>
    <col min="12" max="12" width="16.8554687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5.5703125" customWidth="1"/>
    <col min="18" max="18" width="13.140625" customWidth="1"/>
    <col min="19" max="20" width="12.85546875" customWidth="1"/>
    <col min="21" max="21" width="11.140625" customWidth="1"/>
    <col min="22" max="22" width="25" customWidth="1"/>
    <col min="23" max="23" width="23.57031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39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63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48" customHeight="1" x14ac:dyDescent="0.25">
      <c r="B18" s="30" t="s">
        <v>51</v>
      </c>
      <c r="C18" s="30" t="s">
        <v>51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51</v>
      </c>
      <c r="P18" s="30" t="s">
        <v>51</v>
      </c>
      <c r="Q18" s="30" t="s">
        <v>51</v>
      </c>
      <c r="R18" s="30" t="s">
        <v>51</v>
      </c>
      <c r="S18" s="30" t="s">
        <v>51</v>
      </c>
      <c r="T18" s="30" t="s">
        <v>51</v>
      </c>
      <c r="U18" s="30" t="s">
        <v>51</v>
      </c>
      <c r="V18" s="30" t="s">
        <v>51</v>
      </c>
      <c r="W18" s="30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1" max="1" width="4" customWidth="1"/>
    <col min="3" max="3" width="12.5703125" customWidth="1"/>
    <col min="4" max="4" width="13.7109375" customWidth="1"/>
    <col min="5" max="5" width="13.5703125" customWidth="1"/>
    <col min="6" max="6" width="10.140625" customWidth="1"/>
    <col min="7" max="7" width="12.85546875" customWidth="1"/>
    <col min="8" max="8" width="13.5703125" customWidth="1"/>
    <col min="9" max="9" width="11.425781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7.140625" customWidth="1"/>
    <col min="17" max="17" width="17.7109375" customWidth="1"/>
    <col min="18" max="18" width="13.140625" customWidth="1"/>
    <col min="19" max="20" width="12.85546875" customWidth="1"/>
    <col min="21" max="21" width="13.85546875" customWidth="1"/>
    <col min="22" max="22" width="21.7109375" customWidth="1"/>
    <col min="23" max="23" width="24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40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78.75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51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20"/>
  <sheetViews>
    <sheetView zoomScale="84" zoomScaleNormal="84" workbookViewId="0">
      <selection activeCell="P35" sqref="P35"/>
    </sheetView>
  </sheetViews>
  <sheetFormatPr defaultRowHeight="15" x14ac:dyDescent="0.25"/>
  <cols>
    <col min="1" max="1" width="3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43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78.75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21"/>
  <sheetViews>
    <sheetView zoomScale="82" zoomScaleNormal="82" workbookViewId="0">
      <selection activeCell="R32" sqref="R32"/>
    </sheetView>
  </sheetViews>
  <sheetFormatPr defaultRowHeight="15" x14ac:dyDescent="0.25"/>
  <cols>
    <col min="1" max="1" width="3.140625" customWidth="1"/>
    <col min="2" max="2" width="9.42578125" customWidth="1"/>
    <col min="3" max="3" width="12.5703125" customWidth="1"/>
    <col min="4" max="4" width="11.1406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0.57031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9.140625" customWidth="1"/>
    <col min="17" max="17" width="24" customWidth="1"/>
    <col min="18" max="18" width="13.140625" customWidth="1"/>
    <col min="19" max="19" width="9" customWidth="1"/>
    <col min="20" max="20" width="12.85546875" customWidth="1"/>
    <col min="21" max="21" width="13.85546875" customWidth="1"/>
    <col min="22" max="22" width="31.140625" customWidth="1"/>
    <col min="23" max="23" width="21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42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78.75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52.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20"/>
  <sheetViews>
    <sheetView zoomScale="84" zoomScaleNormal="84" workbookViewId="0">
      <selection activeCell="R33" sqref="R33"/>
    </sheetView>
  </sheetViews>
  <sheetFormatPr defaultRowHeight="15" x14ac:dyDescent="0.25"/>
  <cols>
    <col min="1" max="1" width="3.42578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44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78.75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1" max="1" width="4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3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8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104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45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4" t="s">
        <v>3</v>
      </c>
      <c r="C12" s="54" t="s">
        <v>4</v>
      </c>
      <c r="D12" s="54" t="s"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 t="s">
        <v>6</v>
      </c>
      <c r="R12" s="54" t="s">
        <v>7</v>
      </c>
      <c r="S12" s="54" t="s">
        <v>8</v>
      </c>
      <c r="T12" s="54" t="s">
        <v>9</v>
      </c>
      <c r="U12" s="54" t="s">
        <v>10</v>
      </c>
      <c r="V12" s="54" t="s">
        <v>11</v>
      </c>
      <c r="W12" s="54" t="s">
        <v>12</v>
      </c>
    </row>
    <row r="13" spans="2:23" s="7" customFormat="1" ht="15.75" x14ac:dyDescent="0.25">
      <c r="B13" s="54"/>
      <c r="C13" s="54"/>
      <c r="D13" s="54" t="s">
        <v>13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 t="s">
        <v>14</v>
      </c>
      <c r="P13" s="54"/>
      <c r="Q13" s="54"/>
      <c r="R13" s="54"/>
      <c r="S13" s="54"/>
      <c r="T13" s="54"/>
      <c r="U13" s="54"/>
      <c r="V13" s="54"/>
      <c r="W13" s="54"/>
    </row>
    <row r="14" spans="2:23" s="7" customFormat="1" ht="15.75" x14ac:dyDescent="0.25">
      <c r="B14" s="54"/>
      <c r="C14" s="54"/>
      <c r="D14" s="54" t="s"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 t="s">
        <v>16</v>
      </c>
      <c r="O14" s="54"/>
      <c r="P14" s="54"/>
      <c r="Q14" s="54"/>
      <c r="R14" s="54"/>
      <c r="S14" s="54"/>
      <c r="T14" s="54"/>
      <c r="U14" s="54"/>
      <c r="V14" s="54"/>
      <c r="W14" s="54"/>
    </row>
    <row r="15" spans="2:23" s="7" customFormat="1" ht="31.5" customHeight="1" x14ac:dyDescent="0.25">
      <c r="B15" s="54"/>
      <c r="C15" s="54"/>
      <c r="D15" s="54" t="s">
        <v>17</v>
      </c>
      <c r="E15" s="54"/>
      <c r="F15" s="54"/>
      <c r="G15" s="54" t="s">
        <v>18</v>
      </c>
      <c r="H15" s="54"/>
      <c r="I15" s="54"/>
      <c r="J15" s="54" t="s">
        <v>19</v>
      </c>
      <c r="K15" s="54"/>
      <c r="L15" s="54" t="s">
        <v>20</v>
      </c>
      <c r="M15" s="54"/>
      <c r="N15" s="54"/>
      <c r="O15" s="54" t="s">
        <v>21</v>
      </c>
      <c r="P15" s="54" t="s">
        <v>22</v>
      </c>
      <c r="Q15" s="54"/>
      <c r="R15" s="54"/>
      <c r="S15" s="54"/>
      <c r="T15" s="54"/>
      <c r="U15" s="54"/>
      <c r="V15" s="54"/>
      <c r="W15" s="54"/>
    </row>
    <row r="16" spans="2:23" s="7" customFormat="1" ht="78.75" x14ac:dyDescent="0.25">
      <c r="B16" s="54"/>
      <c r="C16" s="54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7.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44</vt:i4>
      </vt:variant>
    </vt:vector>
  </HeadingPairs>
  <TitlesOfParts>
    <vt:vector size="55" baseType="lpstr">
      <vt:lpstr>(1) Приобретение электроэнергии</vt:lpstr>
      <vt:lpstr>(2) Вспомогательные материалы</vt:lpstr>
      <vt:lpstr>(3) Капитальный ремонт</vt:lpstr>
      <vt:lpstr>(4) Приобретение оборудования</vt:lpstr>
      <vt:lpstr>(5) Страхование</vt:lpstr>
      <vt:lpstr>(6) Лизинг</vt:lpstr>
      <vt:lpstr>(7) Диагн. и эксперт. пром. без</vt:lpstr>
      <vt:lpstr>(8) НИОКР</vt:lpstr>
      <vt:lpstr>(9) Тех.обслуж. и тек. ремонт</vt:lpstr>
      <vt:lpstr>(10) Услуги произв. назначения</vt:lpstr>
      <vt:lpstr>(11) Приобретение ГСМ</vt:lpstr>
      <vt:lpstr>'(1) Приобретение электроэнергии'!OLE_LINK1</vt:lpstr>
      <vt:lpstr>'(10) Услуги произв. назначения'!OLE_LINK1</vt:lpstr>
      <vt:lpstr>'(11) Приобретение ГСМ'!OLE_LINK1</vt:lpstr>
      <vt:lpstr>'(2) Вспомогательные материалы'!OLE_LINK1</vt:lpstr>
      <vt:lpstr>'(3) Капитальный ремонт'!OLE_LINK1</vt:lpstr>
      <vt:lpstr>'(4) Приобретение оборудования'!OLE_LINK1</vt:lpstr>
      <vt:lpstr>'(5) Страхование'!OLE_LINK1</vt:lpstr>
      <vt:lpstr>'(6) Лизинг'!OLE_LINK1</vt:lpstr>
      <vt:lpstr>'(7) Диагн. и эксперт. пром. без'!OLE_LINK1</vt:lpstr>
      <vt:lpstr>'(8) НИОКР'!OLE_LINK1</vt:lpstr>
      <vt:lpstr>'(9) Тех.обслуж. и тек. ремонт'!OLE_LINK1</vt:lpstr>
      <vt:lpstr>'(1) Приобретение электроэнергии'!sub_10000</vt:lpstr>
      <vt:lpstr>'(10) Услуги произв. назначения'!sub_10000</vt:lpstr>
      <vt:lpstr>'(11) Приобретение ГСМ'!sub_10000</vt:lpstr>
      <vt:lpstr>'(2) Вспомогательные материалы'!sub_10000</vt:lpstr>
      <vt:lpstr>'(3) Капитальный ремонт'!sub_10000</vt:lpstr>
      <vt:lpstr>'(4) Приобретение оборудования'!sub_10000</vt:lpstr>
      <vt:lpstr>'(5) Страхование'!sub_10000</vt:lpstr>
      <vt:lpstr>'(6) Лизинг'!sub_10000</vt:lpstr>
      <vt:lpstr>'(7) Диагн. и эксперт. пром. без'!sub_10000</vt:lpstr>
      <vt:lpstr>'(8) НИОКР'!sub_10000</vt:lpstr>
      <vt:lpstr>'(9) Тех.обслуж. и тек. ремонт'!sub_10000</vt:lpstr>
      <vt:lpstr>'(1) Приобретение электроэнергии'!sub_10001</vt:lpstr>
      <vt:lpstr>'(10) Услуги произв. назначения'!sub_10001</vt:lpstr>
      <vt:lpstr>'(11) Приобретение ГСМ'!sub_10001</vt:lpstr>
      <vt:lpstr>'(2) Вспомогательные материалы'!sub_10001</vt:lpstr>
      <vt:lpstr>'(3) Капитальный ремонт'!sub_10001</vt:lpstr>
      <vt:lpstr>'(4) Приобретение оборудования'!sub_10001</vt:lpstr>
      <vt:lpstr>'(5) Страхование'!sub_10001</vt:lpstr>
      <vt:lpstr>'(6) Лизинг'!sub_10001</vt:lpstr>
      <vt:lpstr>'(7) Диагн. и эксперт. пром. без'!sub_10001</vt:lpstr>
      <vt:lpstr>'(8) НИОКР'!sub_10001</vt:lpstr>
      <vt:lpstr>'(9) Тех.обслуж. и тек. ремонт'!sub_10001</vt:lpstr>
      <vt:lpstr>'(1) Приобретение электроэнергии'!sub_10011</vt:lpstr>
      <vt:lpstr>'(10) Услуги произв. назначения'!sub_10011</vt:lpstr>
      <vt:lpstr>'(11) Приобретение ГСМ'!sub_10011</vt:lpstr>
      <vt:lpstr>'(2) Вспомогательные материалы'!sub_10011</vt:lpstr>
      <vt:lpstr>'(3) Капитальный ремонт'!sub_10011</vt:lpstr>
      <vt:lpstr>'(4) Приобретение оборудования'!sub_10011</vt:lpstr>
      <vt:lpstr>'(5) Страхование'!sub_10011</vt:lpstr>
      <vt:lpstr>'(6) Лизинг'!sub_10011</vt:lpstr>
      <vt:lpstr>'(7) Диагн. и эксперт. пром. без'!sub_10011</vt:lpstr>
      <vt:lpstr>'(8) НИОКР'!sub_10011</vt:lpstr>
      <vt:lpstr>'(9) Тех.обслуж. и тек. ремонт'!sub_10011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2024-09-09T13:30:03Z</dcterms:modified>
</cp:coreProperties>
</file>