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heckCompatibility="1" defaultThemeVersion="124226"/>
  <xr:revisionPtr revIDLastSave="0" documentId="13_ncr:1_{231B5551-372A-4867-93F2-EC2465FCBEF1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4" l="1"/>
  <c r="R21" i="12"/>
  <c r="U34" i="12"/>
  <c r="R21" i="4"/>
  <c r="T22" i="12"/>
  <c r="T19" i="1"/>
  <c r="U19" i="1"/>
  <c r="R28" i="12" l="1"/>
  <c r="R19" i="4" l="1"/>
  <c r="R24" i="12"/>
  <c r="R36" i="12" l="1"/>
  <c r="R26" i="12" l="1"/>
  <c r="R25" i="12"/>
  <c r="R30" i="12" l="1"/>
  <c r="R27" i="12"/>
  <c r="R23" i="12" l="1"/>
  <c r="R19" i="1" l="1"/>
  <c r="R22" i="4" l="1"/>
  <c r="R33" i="12" l="1"/>
  <c r="R23" i="4" l="1"/>
  <c r="R31" i="12" l="1"/>
  <c r="R32" i="12"/>
  <c r="R19" i="12" l="1"/>
  <c r="R20" i="4" l="1"/>
  <c r="R20" i="12" l="1"/>
  <c r="R29" i="12" l="1"/>
  <c r="R22" i="12"/>
  <c r="R18" i="12" l="1"/>
  <c r="R35" i="12" l="1"/>
  <c r="R18" i="13" l="1"/>
  <c r="R38" i="12" l="1"/>
  <c r="R37" i="12"/>
  <c r="R34" i="12"/>
  <c r="B20" i="13" l="1"/>
  <c r="B40" i="12"/>
  <c r="B20" i="11"/>
  <c r="B20" i="10"/>
  <c r="B21" i="9"/>
  <c r="B20" i="8"/>
  <c r="B20" i="7"/>
  <c r="B20" i="6"/>
  <c r="B20" i="5"/>
  <c r="B25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<sst xmlns="http://schemas.openxmlformats.org/spreadsheetml/2006/main" count="1106" uniqueCount="138">
  <si>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</si>
  <si>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</si>
  <si>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</si>
  <si>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</si>
  <si>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</si>
  <si>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</si>
  <si>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</si>
  <si>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</si>
  <si>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</si>
  <si>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</si>
  <si>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</si>
  <si>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</si>
  <si>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</si>
  <si>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</si>
  <si>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</si>
  <si>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</si>
  <si>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</si>
  <si>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</si>
  <si>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</si>
  <si>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</si>
  <si>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</si>
  <si>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</si>
  <si>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</si>
  <si>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</si>
  <si>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</si>
  <si>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</si>
  <si>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</si>
  <si>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</si>
  <si>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</si>
  <si>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</si>
  <si>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</si>
  <si>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</si>
  <si>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</si>
  <si>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</si>
  <si>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</si>
  <si>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</si>
  <si>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</si>
  <si>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</si>
  <si>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</si>
  <si>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</si>
  <si>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</si>
  <si>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</si>
  <si>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</si>
  <si>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</si>
  <si>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</si>
  <si>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</si>
  <si>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</si>
  <si>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</si>
  <si>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</si>
  <si>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</si>
  <si>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</si>
  <si>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</si>
  <si>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</si>
  <si>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</si>
  <si>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</si>
  <si>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</si>
  <si>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</si>
  <si>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</si>
  <si>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</si>
  <si>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</si>
  <si>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</si>
  <si>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</si>
  <si>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</si>
  <si>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</si>
  <si>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</si>
  <si>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</si>
  <si>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</si>
  <si>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</si>
  <si>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</si>
  <si>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</si>
  <si>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</si>
  <si>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</si>
  <si>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</si>
  <si>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</si>
  <si>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</si>
  <si>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</si>
  <si>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</si>
  <si>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</si>
  <si>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</si>
  <si>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</si>
  <si>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</si>
  <si>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</si>
  <si>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</si>
  <si>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</si>
  <si>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</si>
  <si>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</si>
  <si>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</si>
  <si>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Услуги холодного водоснабжения, водоотведения</t>
  </si>
  <si>
    <t>АО "Первый"</t>
  </si>
  <si>
    <t>АО "ГазпромЭнергоСбыт Тюмень"</t>
  </si>
  <si>
    <t>Услуги теплоэнергии</t>
  </si>
  <si>
    <t>СГМУП "ГТС"</t>
  </si>
  <si>
    <t>ИП Граховская А.В.</t>
  </si>
  <si>
    <t>Транспортные услуги</t>
  </si>
  <si>
    <t>ЧОУ "НОВОЛИК"</t>
  </si>
  <si>
    <t>ООО "ОиС"</t>
  </si>
  <si>
    <t>Услуги почты</t>
  </si>
  <si>
    <t>ФГУП "Почта России"</t>
  </si>
  <si>
    <t>ИП Банных С.В.</t>
  </si>
  <si>
    <t>Промстройпуть  ППФ ООО</t>
  </si>
  <si>
    <t>Гкалл</t>
  </si>
  <si>
    <t>ООО "Лидер Шина"</t>
  </si>
  <si>
    <t>июнь 2022 г.</t>
  </si>
  <si>
    <t>* Информация представлена при наличии документов по состоянию на 10.07.2022</t>
  </si>
  <si>
    <t>№ 317 от 31.05.2022</t>
  </si>
  <si>
    <t>№ 38 от 31.05.2022</t>
  </si>
  <si>
    <t>№ ВЛДМ-2144 от 31.05.2022</t>
  </si>
  <si>
    <t>№ 22053100262/05 от 31.05.2022</t>
  </si>
  <si>
    <t>№ 28341 от 31.05.2022</t>
  </si>
  <si>
    <t>№ 3010522080001055/08/00000 от 31.05.2022</t>
  </si>
  <si>
    <t>№ 225 от 31.05.2022</t>
  </si>
  <si>
    <t>№ 348120 от 31.05.2022</t>
  </si>
  <si>
    <t>№ 17471 от 31.05.2022</t>
  </si>
  <si>
    <t>ООО "ДРАЙВЕР"</t>
  </si>
  <si>
    <t>№ 104 от 31.05.2022</t>
  </si>
  <si>
    <t>№ 147 от 31.05.2022</t>
  </si>
  <si>
    <t>№ 4110 от 31.05.2022</t>
  </si>
  <si>
    <t>№ 0010704/003391980 от 31.05.2022</t>
  </si>
  <si>
    <t>ИП Мунтяну Ф.В.</t>
  </si>
  <si>
    <t>№ 5 от 31.05.2022</t>
  </si>
  <si>
    <t>Услуги по ремонту и обслуживанию  автотранспорта</t>
  </si>
  <si>
    <t>№ 6275 от 31.05.2022</t>
  </si>
  <si>
    <t>№ 364 от 31.05.2022</t>
  </si>
  <si>
    <t>№ 47 от 31.05.2022</t>
  </si>
  <si>
    <t>№ 427 от 31.05.2022</t>
  </si>
  <si>
    <t>№ 42 от 31.05.2022</t>
  </si>
  <si>
    <t>№ 45 от 31.05.2022</t>
  </si>
  <si>
    <t>№ 44 от 31.05.2022</t>
  </si>
  <si>
    <t>№ 43 от 31.05.2022</t>
  </si>
  <si>
    <t>№ 19667 от 31.05.2022</t>
  </si>
  <si>
    <t>№ 1085 от 31.05.2022</t>
  </si>
  <si>
    <t>№ Т053100867/073006 от 31.05.2022</t>
  </si>
  <si>
    <t>№ 123 от 31.05.2022</t>
  </si>
  <si>
    <t>№ 5450780/27025842 от 31.05.2022</t>
  </si>
  <si>
    <t xml:space="preserve">ПКФ АО "Спецмонтаж-2" </t>
  </si>
  <si>
    <t>№ СУ-6772/2 от 31.05.2022</t>
  </si>
  <si>
    <t>№ 542 от 31.05.2022</t>
  </si>
  <si>
    <t>№ 22053100523/86/22 от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</si>
</sst>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K29" sqref="K29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44712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6.5663518678702702E-3</v>
      </c>
      <c r="S18" s="35" t="s">
        <v>57</v>
      </c>
      <c r="T18" s="56">
        <v>4582.3212515510786</v>
      </c>
      <c r="U18" s="56">
        <v>30.089133709304058</v>
      </c>
      <c r="V18" s="38" t="s">
        <v>55</v>
      </c>
      <c r="W18" s="35" t="s">
        <v>107</v>
      </c>
    </row>
    <row r="19" spans="2:23" s="45" customFormat="1" ht="47.25" x14ac:dyDescent="0.25">
      <c r="B19" s="35">
        <v>2</v>
      </c>
      <c r="C19" s="36">
        <v>44712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7.4475462962962967E-3</v>
      </c>
      <c r="S19" s="35" t="s">
        <v>57</v>
      </c>
      <c r="T19" s="56">
        <f>185+23+8</f>
        <v>216</v>
      </c>
      <c r="U19" s="56">
        <f>1.44713+0.16154</f>
        <v>1.60867</v>
      </c>
      <c r="V19" s="38" t="s">
        <v>89</v>
      </c>
      <c r="W19" s="35" t="s">
        <v>109</v>
      </c>
    </row>
    <row r="20" spans="2:23" s="19" customFormat="1" x14ac:dyDescent="0.25"/>
    <row r="21" spans="2:23" s="19" customFormat="1" x14ac:dyDescent="0.25">
      <c r="B21" s="19" t="s">
        <v>103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52"/>
      <c r="U28" s="52"/>
      <c r="V28" s="15"/>
    </row>
    <row r="29" spans="2:23" x14ac:dyDescent="0.25">
      <c r="S29" s="15"/>
      <c r="T29" s="52"/>
      <c r="U29" s="52"/>
    </row>
    <row r="30" spans="2:23" x14ac:dyDescent="0.25">
      <c r="S30" s="15"/>
      <c r="T30" s="52"/>
      <c r="U30" s="32"/>
    </row>
    <row r="31" spans="2:23" x14ac:dyDescent="0.25">
      <c r="S31" s="15"/>
      <c r="T31" s="32"/>
      <c r="U31" s="32"/>
    </row>
    <row r="32" spans="2:23" x14ac:dyDescent="0.25">
      <c r="T32" s="66"/>
      <c r="U32" s="66"/>
    </row>
    <row r="33" spans="20:21" x14ac:dyDescent="0.25">
      <c r="T33" s="67"/>
      <c r="U33" s="67"/>
    </row>
    <row r="34" spans="20:21" x14ac:dyDescent="0.25">
      <c r="T34" s="32"/>
      <c r="U34" s="3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3"/>
  <sheetViews>
    <sheetView topLeftCell="A2" zoomScale="77" zoomScaleNormal="77" workbookViewId="0">
      <pane xSplit="3" ySplit="16" topLeftCell="D24" activePane="bottomRight" state="frozen"/>
      <selection activeCell="A2" sqref="A2"/>
      <selection pane="topRight" activeCell="D2" sqref="D2"/>
      <selection pane="bottomLeft" activeCell="A18" sqref="A18"/>
      <selection pane="bottomRight" activeCell="I24" sqref="I2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63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44712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6" si="0">U18/T18</f>
        <v>0.72895194805194807</v>
      </c>
      <c r="S18" s="35" t="s">
        <v>74</v>
      </c>
      <c r="T18" s="35">
        <v>15.4</v>
      </c>
      <c r="U18" s="42">
        <v>11.225860000000001</v>
      </c>
      <c r="V18" s="38" t="s">
        <v>73</v>
      </c>
      <c r="W18" s="38" t="s">
        <v>137</v>
      </c>
    </row>
    <row r="19" spans="2:23" s="39" customFormat="1" ht="30" customHeight="1" x14ac:dyDescent="0.25">
      <c r="B19" s="35">
        <v>2</v>
      </c>
      <c r="C19" s="46">
        <v>44712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71</v>
      </c>
      <c r="W19" s="38" t="s">
        <v>104</v>
      </c>
    </row>
    <row r="20" spans="2:23" s="39" customFormat="1" ht="32.25" customHeight="1" x14ac:dyDescent="0.25">
      <c r="B20" s="35">
        <v>3</v>
      </c>
      <c r="C20" s="36">
        <v>44712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122</v>
      </c>
    </row>
    <row r="21" spans="2:23" s="39" customFormat="1" ht="32.25" customHeight="1" x14ac:dyDescent="0.25">
      <c r="B21" s="35">
        <v>4</v>
      </c>
      <c r="C21" s="36">
        <v>44712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8" t="s">
        <v>120</v>
      </c>
      <c r="R21" s="37">
        <f t="shared" si="0"/>
        <v>3.4325000000000001</v>
      </c>
      <c r="S21" s="35" t="s">
        <v>51</v>
      </c>
      <c r="T21" s="40">
        <v>8</v>
      </c>
      <c r="U21" s="51">
        <v>27.46</v>
      </c>
      <c r="V21" s="41" t="s">
        <v>118</v>
      </c>
      <c r="W21" s="41" t="s">
        <v>119</v>
      </c>
    </row>
    <row r="22" spans="2:23" s="39" customFormat="1" ht="28.5" customHeight="1" x14ac:dyDescent="0.25">
      <c r="B22" s="35">
        <v>5</v>
      </c>
      <c r="C22" s="46">
        <v>44712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47" t="s">
        <v>87</v>
      </c>
      <c r="R22" s="43">
        <f t="shared" si="0"/>
        <v>0.23339110512129382</v>
      </c>
      <c r="S22" s="48" t="s">
        <v>59</v>
      </c>
      <c r="T22" s="33">
        <f>33.31+3.79</f>
        <v>37.1</v>
      </c>
      <c r="U22" s="33">
        <v>8.6588100000000008</v>
      </c>
      <c r="V22" s="50" t="s">
        <v>69</v>
      </c>
      <c r="W22" s="50" t="s">
        <v>111</v>
      </c>
    </row>
    <row r="23" spans="2:23" s="45" customFormat="1" ht="15.75" x14ac:dyDescent="0.25">
      <c r="B23" s="35">
        <v>6</v>
      </c>
      <c r="C23" s="46">
        <v>44712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60" t="s">
        <v>90</v>
      </c>
      <c r="R23" s="61">
        <f t="shared" si="0"/>
        <v>1.9152473306681972</v>
      </c>
      <c r="S23" s="48" t="s">
        <v>100</v>
      </c>
      <c r="T23" s="62">
        <v>29.792100000000001</v>
      </c>
      <c r="U23" s="62">
        <v>57.059240000000003</v>
      </c>
      <c r="V23" s="63" t="s">
        <v>91</v>
      </c>
      <c r="W23" s="63" t="s">
        <v>112</v>
      </c>
    </row>
    <row r="24" spans="2:23" s="45" customFormat="1" ht="22.5" customHeight="1" x14ac:dyDescent="0.25">
      <c r="B24" s="35">
        <v>7</v>
      </c>
      <c r="C24" s="46">
        <v>44712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ref="R24" si="1">U24/T24</f>
        <v>3</v>
      </c>
      <c r="S24" s="35" t="s">
        <v>54</v>
      </c>
      <c r="T24" s="48">
        <v>1</v>
      </c>
      <c r="U24" s="33">
        <v>3</v>
      </c>
      <c r="V24" s="50" t="s">
        <v>98</v>
      </c>
      <c r="W24" s="50" t="s">
        <v>105</v>
      </c>
    </row>
    <row r="25" spans="2:23" s="45" customFormat="1" ht="22.5" customHeight="1" x14ac:dyDescent="0.25">
      <c r="B25" s="35">
        <v>8</v>
      </c>
      <c r="C25" s="46">
        <v>44712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0"/>
        <v>2</v>
      </c>
      <c r="S25" s="35" t="s">
        <v>54</v>
      </c>
      <c r="T25" s="48">
        <v>1</v>
      </c>
      <c r="U25" s="33">
        <v>2</v>
      </c>
      <c r="V25" s="50" t="s">
        <v>94</v>
      </c>
      <c r="W25" s="50" t="s">
        <v>123</v>
      </c>
    </row>
    <row r="26" spans="2:23" s="45" customFormat="1" ht="22.5" customHeight="1" x14ac:dyDescent="0.25">
      <c r="B26" s="35">
        <v>9</v>
      </c>
      <c r="C26" s="46">
        <v>44712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si="0"/>
        <v>0.6</v>
      </c>
      <c r="S26" s="35" t="s">
        <v>54</v>
      </c>
      <c r="T26" s="48">
        <v>1</v>
      </c>
      <c r="U26" s="33">
        <v>0.6</v>
      </c>
      <c r="V26" s="50" t="s">
        <v>95</v>
      </c>
      <c r="W26" s="50" t="s">
        <v>128</v>
      </c>
    </row>
    <row r="27" spans="2:23" s="39" customFormat="1" ht="27.75" customHeight="1" x14ac:dyDescent="0.25">
      <c r="B27" s="35">
        <v>10</v>
      </c>
      <c r="C27" s="46">
        <v>44712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ref="R27:R28" si="2">U27/T27</f>
        <v>5.35</v>
      </c>
      <c r="S27" s="35" t="s">
        <v>54</v>
      </c>
      <c r="T27" s="48">
        <v>1</v>
      </c>
      <c r="U27" s="43">
        <v>5.35</v>
      </c>
      <c r="V27" s="38" t="s">
        <v>92</v>
      </c>
      <c r="W27" s="50" t="s">
        <v>115</v>
      </c>
    </row>
    <row r="28" spans="2:23" s="39" customFormat="1" ht="34.5" customHeight="1" x14ac:dyDescent="0.25">
      <c r="B28" s="35">
        <v>11</v>
      </c>
      <c r="C28" s="46">
        <v>44712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60</v>
      </c>
      <c r="R28" s="43">
        <f t="shared" si="2"/>
        <v>3.6</v>
      </c>
      <c r="S28" s="35" t="s">
        <v>54</v>
      </c>
      <c r="T28" s="48">
        <v>1</v>
      </c>
      <c r="U28" s="43">
        <v>3.6</v>
      </c>
      <c r="V28" s="38" t="s">
        <v>99</v>
      </c>
      <c r="W28" s="50" t="s">
        <v>132</v>
      </c>
    </row>
    <row r="29" spans="2:23" s="39" customFormat="1" ht="34.5" customHeight="1" x14ac:dyDescent="0.25">
      <c r="B29" s="35">
        <v>12</v>
      </c>
      <c r="C29" s="46">
        <v>44712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4" t="s">
        <v>60</v>
      </c>
      <c r="R29" s="43">
        <f t="shared" si="0"/>
        <v>43.765949999999997</v>
      </c>
      <c r="S29" s="35" t="s">
        <v>54</v>
      </c>
      <c r="T29" s="48">
        <v>1</v>
      </c>
      <c r="U29" s="43">
        <v>43.765949999999997</v>
      </c>
      <c r="V29" s="38" t="s">
        <v>76</v>
      </c>
      <c r="W29" s="50" t="s">
        <v>121</v>
      </c>
    </row>
    <row r="30" spans="2:23" s="39" customFormat="1" ht="15.75" x14ac:dyDescent="0.25">
      <c r="B30" s="35">
        <v>13</v>
      </c>
      <c r="C30" s="46">
        <v>44712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4" t="s">
        <v>93</v>
      </c>
      <c r="R30" s="43">
        <f t="shared" ref="R30" si="3">U30/T30</f>
        <v>3.9866666666666668</v>
      </c>
      <c r="S30" s="35" t="s">
        <v>51</v>
      </c>
      <c r="T30" s="48">
        <v>9</v>
      </c>
      <c r="U30" s="43">
        <v>35.880000000000003</v>
      </c>
      <c r="V30" s="44" t="s">
        <v>80</v>
      </c>
      <c r="W30" s="44" t="s">
        <v>126</v>
      </c>
    </row>
    <row r="31" spans="2:23" s="39" customFormat="1" ht="15.75" x14ac:dyDescent="0.25">
      <c r="B31" s="35">
        <v>14</v>
      </c>
      <c r="C31" s="46">
        <v>44712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44" t="s">
        <v>81</v>
      </c>
      <c r="R31" s="43">
        <f t="shared" si="0"/>
        <v>31.421949999999999</v>
      </c>
      <c r="S31" s="35" t="s">
        <v>54</v>
      </c>
      <c r="T31" s="48">
        <v>1</v>
      </c>
      <c r="U31" s="43">
        <v>31.421949999999999</v>
      </c>
      <c r="V31" s="44" t="s">
        <v>80</v>
      </c>
      <c r="W31" s="44" t="s">
        <v>127</v>
      </c>
    </row>
    <row r="32" spans="2:23" s="39" customFormat="1" ht="15.75" x14ac:dyDescent="0.25">
      <c r="B32" s="35">
        <v>15</v>
      </c>
      <c r="C32" s="46">
        <v>44712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4" t="s">
        <v>60</v>
      </c>
      <c r="R32" s="43">
        <f t="shared" si="0"/>
        <v>150</v>
      </c>
      <c r="S32" s="35" t="s">
        <v>54</v>
      </c>
      <c r="T32" s="48">
        <v>1</v>
      </c>
      <c r="U32" s="43">
        <v>150</v>
      </c>
      <c r="V32" s="44" t="s">
        <v>80</v>
      </c>
      <c r="W32" s="44" t="s">
        <v>125</v>
      </c>
    </row>
    <row r="33" spans="2:23" s="39" customFormat="1" ht="31.5" x14ac:dyDescent="0.25">
      <c r="B33" s="35">
        <v>16</v>
      </c>
      <c r="C33" s="46">
        <v>44712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7" t="s">
        <v>65</v>
      </c>
      <c r="R33" s="43">
        <f t="shared" si="0"/>
        <v>3.25</v>
      </c>
      <c r="S33" s="35" t="s">
        <v>51</v>
      </c>
      <c r="T33" s="48">
        <v>1</v>
      </c>
      <c r="U33" s="43">
        <v>3.25</v>
      </c>
      <c r="V33" s="38" t="s">
        <v>86</v>
      </c>
      <c r="W33" s="50" t="s">
        <v>124</v>
      </c>
    </row>
    <row r="34" spans="2:23" s="39" customFormat="1" ht="31.5" x14ac:dyDescent="0.25">
      <c r="B34" s="35">
        <v>17</v>
      </c>
      <c r="C34" s="46">
        <v>44712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7" t="s">
        <v>85</v>
      </c>
      <c r="R34" s="43">
        <f t="shared" si="0"/>
        <v>81.576400000000007</v>
      </c>
      <c r="S34" s="35" t="s">
        <v>54</v>
      </c>
      <c r="T34" s="48">
        <v>1</v>
      </c>
      <c r="U34" s="43">
        <f>1.3282+60.1187+20.1295</f>
        <v>81.576400000000007</v>
      </c>
      <c r="V34" s="44" t="s">
        <v>61</v>
      </c>
      <c r="W34" s="47" t="s">
        <v>117</v>
      </c>
    </row>
    <row r="35" spans="2:23" s="39" customFormat="1" ht="31.5" x14ac:dyDescent="0.25">
      <c r="B35" s="35">
        <v>18</v>
      </c>
      <c r="C35" s="46">
        <v>44712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65</v>
      </c>
      <c r="R35" s="43">
        <f t="shared" si="0"/>
        <v>28.552759999999999</v>
      </c>
      <c r="S35" s="35" t="s">
        <v>54</v>
      </c>
      <c r="T35" s="48">
        <v>1</v>
      </c>
      <c r="U35" s="43">
        <v>28.552759999999999</v>
      </c>
      <c r="V35" s="44" t="s">
        <v>70</v>
      </c>
      <c r="W35" s="44" t="s">
        <v>110</v>
      </c>
    </row>
    <row r="36" spans="2:23" s="39" customFormat="1" ht="31.5" x14ac:dyDescent="0.25">
      <c r="B36" s="35">
        <v>19</v>
      </c>
      <c r="C36" s="46">
        <v>44712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4" t="s">
        <v>96</v>
      </c>
      <c r="R36" s="43">
        <f t="shared" si="0"/>
        <v>1.6697658333333332</v>
      </c>
      <c r="S36" s="35" t="s">
        <v>51</v>
      </c>
      <c r="T36" s="48">
        <v>12</v>
      </c>
      <c r="U36" s="43">
        <v>20.037189999999999</v>
      </c>
      <c r="V36" s="44" t="s">
        <v>97</v>
      </c>
      <c r="W36" s="47" t="s">
        <v>131</v>
      </c>
    </row>
    <row r="37" spans="2:23" s="39" customFormat="1" ht="31.5" x14ac:dyDescent="0.25">
      <c r="B37" s="35">
        <v>20</v>
      </c>
      <c r="C37" s="46">
        <v>44712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44" t="s">
        <v>63</v>
      </c>
      <c r="R37" s="43">
        <f t="shared" ref="R37:R38" si="4">U37/T37</f>
        <v>30.685939999999999</v>
      </c>
      <c r="S37" s="35" t="s">
        <v>54</v>
      </c>
      <c r="T37" s="48">
        <v>1</v>
      </c>
      <c r="U37" s="43">
        <v>30.685939999999999</v>
      </c>
      <c r="V37" s="44" t="s">
        <v>62</v>
      </c>
      <c r="W37" s="47" t="s">
        <v>133</v>
      </c>
    </row>
    <row r="38" spans="2:23" s="45" customFormat="1" ht="33" customHeight="1" x14ac:dyDescent="0.25">
      <c r="B38" s="35">
        <v>21</v>
      </c>
      <c r="C38" s="46">
        <v>44712</v>
      </c>
      <c r="D38" s="35" t="s">
        <v>52</v>
      </c>
      <c r="E38" s="35" t="s">
        <v>52</v>
      </c>
      <c r="F38" s="35" t="s">
        <v>52</v>
      </c>
      <c r="G38" s="35" t="s">
        <v>52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35" t="s">
        <v>52</v>
      </c>
      <c r="O38" s="35" t="s">
        <v>53</v>
      </c>
      <c r="P38" s="35" t="s">
        <v>52</v>
      </c>
      <c r="Q38" s="38" t="s">
        <v>58</v>
      </c>
      <c r="R38" s="43">
        <f t="shared" si="4"/>
        <v>15</v>
      </c>
      <c r="S38" s="35" t="s">
        <v>54</v>
      </c>
      <c r="T38" s="48">
        <v>1</v>
      </c>
      <c r="U38" s="43">
        <v>15</v>
      </c>
      <c r="V38" s="49" t="s">
        <v>64</v>
      </c>
      <c r="W38" s="44" t="s">
        <v>136</v>
      </c>
    </row>
    <row r="39" spans="2:23" s="19" customFormat="1" x14ac:dyDescent="0.25"/>
    <row r="40" spans="2:23" s="19" customFormat="1" x14ac:dyDescent="0.25">
      <c r="B40" s="19" t="str">
        <f>'(1) Приобретение электроэнергии'!B21</f>
        <v>* Информация представлена при наличии документов по состоянию на 10.07.2022</v>
      </c>
    </row>
    <row r="41" spans="2:23" s="19" customFormat="1" x14ac:dyDescent="0.25"/>
    <row r="42" spans="2:23" s="19" customFormat="1" x14ac:dyDescent="0.25">
      <c r="T42" s="30"/>
      <c r="U42" s="30"/>
    </row>
    <row r="43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Q35" sqref="Q35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44712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4.1296595607064369E-2</v>
      </c>
      <c r="S18" s="48" t="s">
        <v>67</v>
      </c>
      <c r="T18" s="56">
        <v>2936.2397485567285</v>
      </c>
      <c r="U18" s="56">
        <v>121.25670550153558</v>
      </c>
      <c r="V18" s="41" t="s">
        <v>68</v>
      </c>
      <c r="W18" s="48" t="s">
        <v>130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24"/>
      <c r="U28" s="2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5"/>
      <c r="U36" s="5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30" sqref="L30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63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44712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" si="0">U18/T18</f>
        <v>8.2854905714285714</v>
      </c>
      <c r="S18" s="35" t="s">
        <v>51</v>
      </c>
      <c r="T18" s="40">
        <v>35</v>
      </c>
      <c r="U18" s="51">
        <v>289.99216999999999</v>
      </c>
      <c r="V18" s="41" t="s">
        <v>134</v>
      </c>
      <c r="W18" s="38" t="s">
        <v>135</v>
      </c>
    </row>
    <row r="19" spans="2:23" s="39" customFormat="1" ht="32.25" customHeight="1" x14ac:dyDescent="0.25">
      <c r="B19" s="35">
        <v>2</v>
      </c>
      <c r="C19" s="36">
        <v>44712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ref="R19" si="1">U19/T19</f>
        <v>6.4799999999999995</v>
      </c>
      <c r="S19" s="35" t="s">
        <v>51</v>
      </c>
      <c r="T19" s="40">
        <v>10</v>
      </c>
      <c r="U19" s="51">
        <v>64.8</v>
      </c>
      <c r="V19" s="41" t="s">
        <v>101</v>
      </c>
      <c r="W19" s="38" t="s">
        <v>116</v>
      </c>
    </row>
    <row r="20" spans="2:23" s="39" customFormat="1" ht="32.25" customHeight="1" x14ac:dyDescent="0.25">
      <c r="B20" s="35">
        <v>3</v>
      </c>
      <c r="C20" s="36">
        <v>44712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ref="R20:R21" si="2">U20/T20</f>
        <v>1.8254999999999999</v>
      </c>
      <c r="S20" s="35" t="s">
        <v>51</v>
      </c>
      <c r="T20" s="40">
        <v>4</v>
      </c>
      <c r="U20" s="51">
        <v>7.3019999999999996</v>
      </c>
      <c r="V20" s="41" t="s">
        <v>79</v>
      </c>
      <c r="W20" s="38" t="s">
        <v>106</v>
      </c>
    </row>
    <row r="21" spans="2:23" s="39" customFormat="1" ht="32.25" customHeight="1" x14ac:dyDescent="0.25">
      <c r="B21" s="35">
        <v>4</v>
      </c>
      <c r="C21" s="36">
        <v>44712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si="2"/>
        <v>3.026357142857143</v>
      </c>
      <c r="S21" s="35" t="s">
        <v>51</v>
      </c>
      <c r="T21" s="40">
        <v>28</v>
      </c>
      <c r="U21" s="51">
        <v>84.738</v>
      </c>
      <c r="V21" s="41" t="s">
        <v>113</v>
      </c>
      <c r="W21" s="38" t="s">
        <v>114</v>
      </c>
    </row>
    <row r="22" spans="2:23" s="39" customFormat="1" ht="32.25" customHeight="1" x14ac:dyDescent="0.25">
      <c r="B22" s="35">
        <v>5</v>
      </c>
      <c r="C22" s="36">
        <v>44712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3">U22/T22</f>
        <v>2.7022222222222223</v>
      </c>
      <c r="S22" s="35" t="s">
        <v>51</v>
      </c>
      <c r="T22" s="40">
        <v>9</v>
      </c>
      <c r="U22" s="51">
        <v>24.32</v>
      </c>
      <c r="V22" s="41" t="s">
        <v>88</v>
      </c>
      <c r="W22" s="38" t="s">
        <v>129</v>
      </c>
    </row>
    <row r="23" spans="2:23" s="39" customFormat="1" ht="47.25" customHeight="1" x14ac:dyDescent="0.25">
      <c r="B23" s="35">
        <v>6</v>
      </c>
      <c r="C23" s="36">
        <v>44712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82</v>
      </c>
      <c r="R23" s="37">
        <f t="shared" ref="R23" si="4">U23/T23</f>
        <v>4.1207645040300056</v>
      </c>
      <c r="S23" s="35" t="s">
        <v>83</v>
      </c>
      <c r="T23" s="37">
        <v>12.531000000000001</v>
      </c>
      <c r="U23" s="51">
        <v>51.637300000000003</v>
      </c>
      <c r="V23" s="38" t="s">
        <v>84</v>
      </c>
      <c r="W23" s="41" t="s">
        <v>108</v>
      </c>
    </row>
    <row r="24" spans="2:23" s="20" customFormat="1" ht="36.7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64" t="s">
        <v>52</v>
      </c>
      <c r="C18" s="64" t="s">
        <v>52</v>
      </c>
      <c r="D18" s="64" t="s">
        <v>52</v>
      </c>
      <c r="E18" s="64" t="s">
        <v>52</v>
      </c>
      <c r="F18" s="64" t="s">
        <v>52</v>
      </c>
      <c r="G18" s="64" t="s">
        <v>52</v>
      </c>
      <c r="H18" s="64" t="s">
        <v>52</v>
      </c>
      <c r="I18" s="64" t="s">
        <v>52</v>
      </c>
      <c r="J18" s="64" t="s">
        <v>52</v>
      </c>
      <c r="K18" s="64" t="s">
        <v>52</v>
      </c>
      <c r="L18" s="64" t="s">
        <v>52</v>
      </c>
      <c r="M18" s="64" t="s">
        <v>52</v>
      </c>
      <c r="N18" s="64" t="s">
        <v>52</v>
      </c>
      <c r="O18" s="64" t="s">
        <v>52</v>
      </c>
      <c r="P18" s="64" t="s">
        <v>52</v>
      </c>
      <c r="Q18" s="64" t="s">
        <v>52</v>
      </c>
      <c r="R18" s="64" t="s">
        <v>52</v>
      </c>
      <c r="S18" s="64" t="s">
        <v>52</v>
      </c>
      <c r="T18" s="64" t="s">
        <v>52</v>
      </c>
      <c r="U18" s="64" t="s">
        <v>52</v>
      </c>
      <c r="V18" s="64" t="s">
        <v>52</v>
      </c>
      <c r="W18" s="64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40" sqref="N40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63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8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K27" sqref="K27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2022-07-06T11:31:15Z</dcterms:modified>
</cp:coreProperties>
</file>