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heckCompatibility="1" defaultThemeVersion="124226"/>
  <xr:revisionPtr revIDLastSave="0" documentId="13_ncr:1_{B8774EB0-6870-467E-BEE5-1647245FA636}" xr6:coauthVersionLast="47" xr6:coauthVersionMax="47" xr10:uidLastSave="{00000000-0000-0000-0000-000000000000}"/>
  <bookViews>
    <workbookView xWindow="-120" yWindow="-120" windowWidth="29040" windowHeight="1599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9" i="4" l="1"/>
  <c r="R18" i="6"/>
  <c r="U31" i="12" l="1"/>
  <c r="R35" i="12"/>
  <c r="U34" i="12"/>
  <c r="R29" i="12" l="1"/>
  <c r="T24" i="12" l="1"/>
  <c r="T19" i="1"/>
  <c r="T27" i="4"/>
  <c r="R27" i="4" s="1"/>
  <c r="R24" i="4" l="1"/>
  <c r="R22" i="4"/>
  <c r="R20" i="4"/>
  <c r="R23" i="4"/>
  <c r="R30" i="12" l="1"/>
  <c r="R32" i="12"/>
  <c r="R31" i="12"/>
  <c r="R33" i="12"/>
  <c r="R26" i="12" l="1"/>
  <c r="R21" i="4"/>
  <c r="R19" i="1" l="1"/>
  <c r="R28" i="12"/>
  <c r="R19" i="12"/>
  <c r="R20" i="12"/>
  <c r="R36" i="12"/>
  <c r="R18" i="7" l="1"/>
  <c r="R25" i="4" l="1"/>
  <c r="R18" i="4"/>
  <c r="R21" i="12" l="1"/>
  <c r="R25" i="12"/>
  <c r="R26" i="4" l="1"/>
  <c r="R24" i="12"/>
  <c r="R27" i="12" l="1"/>
  <c r="R22" i="12"/>
  <c r="R18" i="12" l="1"/>
  <c r="R37" i="12" l="1"/>
  <c r="R23" i="12" l="1"/>
  <c r="R18" i="13" l="1"/>
  <c r="R28" i="4" l="1"/>
  <c r="R40" i="12" l="1"/>
  <c r="R39" i="12"/>
  <c r="R38" i="12"/>
  <c r="R34" i="12"/>
  <c r="B20" i="13" l="1"/>
  <c r="B42" i="12"/>
  <c r="B20" i="11"/>
  <c r="B20" i="10"/>
  <c r="B21" i="9"/>
  <c r="B20" i="8"/>
  <c r="B20" i="7"/>
  <c r="B20" i="6"/>
  <c r="B21" i="5"/>
  <c r="B30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<sst xmlns="http://schemas.openxmlformats.org/spreadsheetml/2006/main" count="1237" uniqueCount="161">
  <si>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</si>
  <si>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</si>
  <si>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</si>
  <si>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</si>
  <si>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</si>
  <si>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</si>
  <si>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</si>
  <si>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</si>
  <si>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</si>
  <si>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</si>
  <si>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</si>
  <si>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</si>
  <si>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</si>
  <si>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</si>
  <si>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</si>
  <si>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</si>
  <si>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</si>
  <si>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</si>
  <si>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</si>
  <si>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</si>
  <si>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</si>
  <si>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</si>
  <si>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</si>
  <si>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</si>
  <si>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</si>
  <si>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</si>
  <si>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</si>
  <si>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</si>
  <si>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</si>
  <si>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</si>
  <si>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</si>
  <si>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</si>
  <si>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</si>
  <si>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</si>
  <si>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</si>
  <si>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</si>
  <si>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</si>
  <si>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</si>
  <si>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</si>
  <si>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</si>
  <si>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</si>
  <si>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</si>
  <si>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</si>
  <si>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</si>
  <si>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</si>
  <si>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</si>
  <si>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</si>
  <si>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</si>
  <si>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</si>
  <si>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</si>
  <si>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</si>
  <si>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</si>
  <si>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</si>
  <si>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</si>
  <si>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</si>
  <si>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</si>
  <si>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</si>
  <si>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</si>
  <si>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</si>
  <si>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</si>
  <si>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</si>
  <si>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Услуги связи (сотовая связь)</t>
  </si>
  <si>
    <t>ПАО "МТС"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</si>
  <si>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</si>
  <si>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</si>
  <si>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</si>
  <si>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</si>
  <si>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</si>
  <si>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</si>
  <si>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</si>
  <si>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</si>
  <si>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</si>
  <si>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</si>
  <si>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</si>
  <si>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</si>
  <si>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</si>
  <si>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</si>
  <si>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</si>
  <si>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</si>
  <si>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</si>
  <si>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</si>
  <si>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</si>
  <si>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</si>
  <si>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</si>
  <si>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</si>
  <si>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Услуги холодного водоснабжения</t>
  </si>
  <si>
    <t>МУП "ТО УТВиВ № 1 "МО Сургутский  р-он</t>
  </si>
  <si>
    <t>АО "Атол"</t>
  </si>
  <si>
    <t>ООО "НАВИС"</t>
  </si>
  <si>
    <t>СГМУП "ГТС"</t>
  </si>
  <si>
    <t>Услуги горячего водоснабжения</t>
  </si>
  <si>
    <t>АО "Первый"</t>
  </si>
  <si>
    <t>Поставка тепловой энергии</t>
  </si>
  <si>
    <t>Гкалл</t>
  </si>
  <si>
    <t>Услуги по обеспечению мониторинга транспорта</t>
  </si>
  <si>
    <t>Югория  ГСК ОАО Сургутс.ф-л</t>
  </si>
  <si>
    <t>ООО "Валдим"</t>
  </si>
  <si>
    <t>Страхование</t>
  </si>
  <si>
    <t>Услуги Техн. Обслуживания Программного обеспечения</t>
  </si>
  <si>
    <t>ООО "Булат"</t>
  </si>
  <si>
    <t>АО "Газпром энергосбыт Тюмень"</t>
  </si>
  <si>
    <t>ЧОУ "Новолик"</t>
  </si>
  <si>
    <t>Услуги автотранспорта</t>
  </si>
  <si>
    <t>ООО "ОИС"</t>
  </si>
  <si>
    <t>Услуги медосмотров</t>
  </si>
  <si>
    <t>ООО "Техносфера</t>
  </si>
  <si>
    <t>ООО АКБ "Сервис Плюс"</t>
  </si>
  <si>
    <t>час</t>
  </si>
  <si>
    <t>ООО "Премиум Ойл"</t>
  </si>
  <si>
    <t>ООО "Стройпартнёр"</t>
  </si>
  <si>
    <t>* Информация представлена при наличии документов по состоянию на 10.06.2021</t>
  </si>
  <si>
    <t>май 2021 г.</t>
  </si>
  <si>
    <t>№ 1 от 30.04.2021</t>
  </si>
  <si>
    <t>ООО "Автоуниверсал"</t>
  </si>
  <si>
    <t>№ ЦБЦБ001300 от 30.04.2021</t>
  </si>
  <si>
    <t>ООО "Автоуниверсал-Элит"</t>
  </si>
  <si>
    <t>№ Эл00079335 от 30.04.2021</t>
  </si>
  <si>
    <t>№ УТ-29 от 30.04.2021</t>
  </si>
  <si>
    <t>ИП Алюкова Л.Р.</t>
  </si>
  <si>
    <t>№ 253 от 30.04.2021</t>
  </si>
  <si>
    <t>№ 258 от 30.04.2021</t>
  </si>
  <si>
    <t>№ 31482 от 30.04.2021</t>
  </si>
  <si>
    <t>№ 37 от 30.04.2021</t>
  </si>
  <si>
    <t>№ 1913 от 30.04.2021</t>
  </si>
  <si>
    <t>№ 21043000486/05 от 30.04.2021</t>
  </si>
  <si>
    <t>Технологические (эксплуатационные) потери газа</t>
  </si>
  <si>
    <t>тыс.куб.м.</t>
  </si>
  <si>
    <t>АО "Газпром межрегионгаз "Север"</t>
  </si>
  <si>
    <t>№ 0010421080002697/08 от 30.04.2021</t>
  </si>
  <si>
    <t>№ 191 от 30.04.2021</t>
  </si>
  <si>
    <t>№ 55977 от 30.04.2021</t>
  </si>
  <si>
    <t>№ 13854 от 30.04.2021</t>
  </si>
  <si>
    <t>№ 13855 от 30.04.2021</t>
  </si>
  <si>
    <t>ИП Граховская А.В.</t>
  </si>
  <si>
    <t>№ 128 от 30.04.2021</t>
  </si>
  <si>
    <t>№ 14822 от 30.04.2021</t>
  </si>
  <si>
    <t>№ FOSS/0010704/002622854 от 30.04.2021</t>
  </si>
  <si>
    <t>ИП Мунтяну Ф.В.</t>
  </si>
  <si>
    <t>№ 3416 от 30.04.2021</t>
  </si>
  <si>
    <t>№ 688 от 30.04.2021</t>
  </si>
  <si>
    <t>№ Р23 от 30.04.2021</t>
  </si>
  <si>
    <t>№ 286 от 30.04.2021</t>
  </si>
  <si>
    <t>№ 33 от 30.04.2021</t>
  </si>
  <si>
    <t>№ 34 от 30.04.2021</t>
  </si>
  <si>
    <t>№ 38 от 30.04.2021</t>
  </si>
  <si>
    <t>№ 276 от 30.04.2021</t>
  </si>
  <si>
    <t>№ 1814 от 30.04.2021</t>
  </si>
  <si>
    <t>Оборудование для обслуживания газопроводов - Дистанционный детектор утечек метана LaserMethane SA3C32A</t>
  </si>
  <si>
    <t>АО "Пергам-Инжиниринг"</t>
  </si>
  <si>
    <t>№ 634 от 30.04.2021</t>
  </si>
  <si>
    <t>№ 883 от 30.04.2021</t>
  </si>
  <si>
    <t>№ Т043000998/073006 от 30.04.2021</t>
  </si>
  <si>
    <t>№ 5429 от 30.04.2021</t>
  </si>
  <si>
    <t>ИП Прокопьев М.Р.</t>
  </si>
  <si>
    <t>№ 124 от 30.04.2021</t>
  </si>
  <si>
    <t>№ 5450780/20753956 от 30.04.2021</t>
  </si>
  <si>
    <t>№ 11 от 30.04.2021</t>
  </si>
  <si>
    <t>№ 453 от 30.04.2021</t>
  </si>
  <si>
    <t>№ 255 от 30.04.2021</t>
  </si>
  <si>
    <t>№ JUGX12125213818000от 30.04.2021</t>
  </si>
  <si>
    <t>№ 21043002140/86/009 от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</si>
</sst>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G24" sqref="G24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5.75" customHeight="1" x14ac:dyDescent="0.25">
      <c r="B18" s="37">
        <v>1</v>
      </c>
      <c r="C18" s="38">
        <v>44316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56</v>
      </c>
      <c r="R18" s="39">
        <f>U18/T18</f>
        <v>6.4628031226854248E-3</v>
      </c>
      <c r="S18" s="37" t="s">
        <v>57</v>
      </c>
      <c r="T18" s="61">
        <v>7928.0691708692093</v>
      </c>
      <c r="U18" s="61">
        <v>51.237550194359571</v>
      </c>
      <c r="V18" s="40" t="s">
        <v>55</v>
      </c>
      <c r="W18" s="37" t="s">
        <v>124</v>
      </c>
    </row>
    <row r="19" spans="2:23" s="41" customFormat="1" ht="45.75" customHeight="1" x14ac:dyDescent="0.25">
      <c r="B19" s="37">
        <v>2</v>
      </c>
      <c r="C19" s="38">
        <v>44316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56</v>
      </c>
      <c r="R19" s="39">
        <f>U19/T19</f>
        <v>6.631783649876136E-3</v>
      </c>
      <c r="S19" s="37" t="s">
        <v>57</v>
      </c>
      <c r="T19" s="61">
        <f>1661+761</f>
        <v>2422</v>
      </c>
      <c r="U19" s="61">
        <v>16.062180000000001</v>
      </c>
      <c r="V19" s="40" t="s">
        <v>100</v>
      </c>
      <c r="W19" s="37" t="s">
        <v>128</v>
      </c>
    </row>
    <row r="20" spans="2:23" s="19" customFormat="1" x14ac:dyDescent="0.25"/>
    <row r="21" spans="2:23" s="19" customFormat="1" x14ac:dyDescent="0.25"/>
    <row r="22" spans="2:23" s="19" customFormat="1" x14ac:dyDescent="0.25">
      <c r="B22" s="19" t="s">
        <v>110</v>
      </c>
      <c r="T22" s="33"/>
      <c r="U22" s="33"/>
    </row>
    <row r="23" spans="2:23" s="19" customFormat="1" ht="15.75" x14ac:dyDescent="0.25">
      <c r="R23" s="17"/>
      <c r="S23" s="29"/>
      <c r="T23" s="33"/>
      <c r="U23" s="33"/>
    </row>
    <row r="24" spans="2:23" s="19" customFormat="1" x14ac:dyDescent="0.25">
      <c r="S24" s="30"/>
      <c r="T24" s="33"/>
      <c r="U24" s="33"/>
    </row>
    <row r="25" spans="2:23" s="19" customFormat="1" ht="15.75" x14ac:dyDescent="0.25">
      <c r="S25" s="30"/>
      <c r="T25" s="31"/>
      <c r="U25" s="31"/>
    </row>
    <row r="26" spans="2:23" s="19" customFormat="1" x14ac:dyDescent="0.25">
      <c r="S26" s="28"/>
      <c r="T26" s="36"/>
      <c r="U26" s="36"/>
    </row>
    <row r="27" spans="2:23" s="19" customFormat="1" x14ac:dyDescent="0.25">
      <c r="S27" s="28"/>
      <c r="T27" s="36"/>
      <c r="U27" s="36"/>
    </row>
    <row r="28" spans="2:23" ht="15.75" x14ac:dyDescent="0.25">
      <c r="S28" s="16"/>
      <c r="T28" s="24"/>
      <c r="U28" s="24"/>
    </row>
    <row r="29" spans="2:23" x14ac:dyDescent="0.25">
      <c r="T29" s="34"/>
      <c r="U29" s="34"/>
      <c r="V29" s="15"/>
    </row>
    <row r="30" spans="2:23" x14ac:dyDescent="0.25">
      <c r="S30" s="15"/>
    </row>
    <row r="31" spans="2:23" x14ac:dyDescent="0.25">
      <c r="S31" s="15"/>
      <c r="T31" s="55"/>
      <c r="U31" s="55"/>
    </row>
    <row r="32" spans="2:23" x14ac:dyDescent="0.25">
      <c r="S32" s="15"/>
      <c r="T32" s="34"/>
      <c r="U32" s="34"/>
    </row>
    <row r="33" spans="20:21" x14ac:dyDescent="0.25">
      <c r="T33" s="55"/>
      <c r="U33" s="23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D30" activePane="bottomRight" state="frozen"/>
      <selection activeCell="A2" sqref="A2"/>
      <selection pane="topRight" activeCell="D2" sqref="D2"/>
      <selection pane="bottomLeft" activeCell="A18" sqref="A18"/>
      <selection pane="bottomRight" activeCell="J24" sqref="J2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6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63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63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1" customFormat="1" ht="30" customHeight="1" x14ac:dyDescent="0.25">
      <c r="B18" s="37">
        <v>1</v>
      </c>
      <c r="C18" s="48">
        <v>44316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0" t="s">
        <v>84</v>
      </c>
      <c r="R18" s="44">
        <f t="shared" ref="R18:R37" si="0">U18/T18</f>
        <v>0.70498787878787872</v>
      </c>
      <c r="S18" s="37" t="s">
        <v>83</v>
      </c>
      <c r="T18" s="37">
        <v>19.8</v>
      </c>
      <c r="U18" s="44">
        <v>13.95876</v>
      </c>
      <c r="V18" s="40" t="s">
        <v>82</v>
      </c>
      <c r="W18" s="40" t="s">
        <v>160</v>
      </c>
    </row>
    <row r="19" spans="2:23" s="41" customFormat="1" ht="32.25" customHeight="1" x14ac:dyDescent="0.25">
      <c r="B19" s="37">
        <v>2</v>
      </c>
      <c r="C19" s="38">
        <v>44316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40" t="s">
        <v>98</v>
      </c>
      <c r="R19" s="39">
        <f t="shared" si="0"/>
        <v>2.2000000000000002</v>
      </c>
      <c r="S19" s="37" t="s">
        <v>51</v>
      </c>
      <c r="T19" s="42">
        <v>1</v>
      </c>
      <c r="U19" s="54">
        <v>2.2000000000000002</v>
      </c>
      <c r="V19" s="43" t="s">
        <v>87</v>
      </c>
      <c r="W19" s="40" t="s">
        <v>121</v>
      </c>
    </row>
    <row r="20" spans="2:23" s="41" customFormat="1" ht="30" customHeight="1" x14ac:dyDescent="0.25">
      <c r="B20" s="37">
        <v>3</v>
      </c>
      <c r="C20" s="48">
        <v>44316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40" t="s">
        <v>81</v>
      </c>
      <c r="R20" s="44">
        <f t="shared" si="0"/>
        <v>9.0210000000000008</v>
      </c>
      <c r="S20" s="37" t="s">
        <v>51</v>
      </c>
      <c r="T20" s="37">
        <v>1</v>
      </c>
      <c r="U20" s="44">
        <v>9.0210000000000008</v>
      </c>
      <c r="V20" s="40" t="s">
        <v>80</v>
      </c>
      <c r="W20" s="40" t="s">
        <v>120</v>
      </c>
    </row>
    <row r="21" spans="2:23" s="41" customFormat="1" ht="32.25" customHeight="1" x14ac:dyDescent="0.25">
      <c r="B21" s="37">
        <v>4</v>
      </c>
      <c r="C21" s="38">
        <v>44316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40" t="s">
        <v>94</v>
      </c>
      <c r="R21" s="39">
        <f t="shared" si="0"/>
        <v>20.6</v>
      </c>
      <c r="S21" s="37" t="s">
        <v>51</v>
      </c>
      <c r="T21" s="42">
        <v>1</v>
      </c>
      <c r="U21" s="57">
        <v>20.6</v>
      </c>
      <c r="V21" s="43" t="s">
        <v>88</v>
      </c>
      <c r="W21" s="43" t="s">
        <v>139</v>
      </c>
    </row>
    <row r="22" spans="2:23" s="47" customFormat="1" ht="15.75" x14ac:dyDescent="0.25">
      <c r="B22" s="37">
        <v>5</v>
      </c>
      <c r="C22" s="48">
        <v>44316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66" t="s">
        <v>85</v>
      </c>
      <c r="R22" s="67">
        <f t="shared" si="0"/>
        <v>4.7952143950995403E-2</v>
      </c>
      <c r="S22" s="50" t="s">
        <v>59</v>
      </c>
      <c r="T22" s="68">
        <v>26.12</v>
      </c>
      <c r="U22" s="69">
        <v>1.25251</v>
      </c>
      <c r="V22" s="70" t="s">
        <v>76</v>
      </c>
      <c r="W22" s="70" t="s">
        <v>130</v>
      </c>
    </row>
    <row r="23" spans="2:23" s="47" customFormat="1" ht="15.75" x14ac:dyDescent="0.25">
      <c r="B23" s="37">
        <v>6</v>
      </c>
      <c r="C23" s="48">
        <v>44316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66" t="s">
        <v>77</v>
      </c>
      <c r="R23" s="67">
        <f t="shared" si="0"/>
        <v>0.18206967840735067</v>
      </c>
      <c r="S23" s="50" t="s">
        <v>59</v>
      </c>
      <c r="T23" s="68">
        <v>26.12</v>
      </c>
      <c r="U23" s="69">
        <v>4.7556599999999998</v>
      </c>
      <c r="V23" s="70" t="s">
        <v>76</v>
      </c>
      <c r="W23" s="70" t="s">
        <v>130</v>
      </c>
    </row>
    <row r="24" spans="2:23" s="47" customFormat="1" ht="15.75" x14ac:dyDescent="0.25">
      <c r="B24" s="37">
        <v>7</v>
      </c>
      <c r="C24" s="48">
        <v>44316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66" t="s">
        <v>90</v>
      </c>
      <c r="R24" s="67">
        <f t="shared" si="0"/>
        <v>0.12303511053315994</v>
      </c>
      <c r="S24" s="50" t="s">
        <v>59</v>
      </c>
      <c r="T24" s="68">
        <f>0.32+7.37</f>
        <v>7.69</v>
      </c>
      <c r="U24" s="69">
        <v>0.94613999999999998</v>
      </c>
      <c r="V24" s="70" t="s">
        <v>89</v>
      </c>
      <c r="W24" s="70" t="s">
        <v>132</v>
      </c>
    </row>
    <row r="25" spans="2:23" s="47" customFormat="1" ht="15.75" x14ac:dyDescent="0.25">
      <c r="B25" s="37">
        <v>8</v>
      </c>
      <c r="C25" s="48">
        <v>44316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66" t="s">
        <v>92</v>
      </c>
      <c r="R25" s="67">
        <f t="shared" si="0"/>
        <v>1.85228403677385</v>
      </c>
      <c r="S25" s="50" t="s">
        <v>93</v>
      </c>
      <c r="T25" s="68">
        <v>56.529299999999999</v>
      </c>
      <c r="U25" s="69">
        <v>104.70832</v>
      </c>
      <c r="V25" s="70" t="s">
        <v>89</v>
      </c>
      <c r="W25" s="70" t="s">
        <v>131</v>
      </c>
    </row>
    <row r="26" spans="2:23" s="47" customFormat="1" ht="22.5" customHeight="1" x14ac:dyDescent="0.25">
      <c r="B26" s="37">
        <v>9</v>
      </c>
      <c r="C26" s="48">
        <v>44316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46" t="s">
        <v>60</v>
      </c>
      <c r="R26" s="45">
        <f t="shared" si="0"/>
        <v>2</v>
      </c>
      <c r="S26" s="37" t="s">
        <v>54</v>
      </c>
      <c r="T26" s="50">
        <v>1</v>
      </c>
      <c r="U26" s="35">
        <v>2</v>
      </c>
      <c r="V26" s="53" t="s">
        <v>101</v>
      </c>
      <c r="W26" s="53" t="s">
        <v>140</v>
      </c>
    </row>
    <row r="27" spans="2:23" s="41" customFormat="1" ht="34.5" customHeight="1" x14ac:dyDescent="0.25">
      <c r="B27" s="37">
        <v>10</v>
      </c>
      <c r="C27" s="48">
        <v>44316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46" t="s">
        <v>60</v>
      </c>
      <c r="R27" s="45">
        <f t="shared" si="0"/>
        <v>53.027900000000002</v>
      </c>
      <c r="S27" s="37" t="s">
        <v>54</v>
      </c>
      <c r="T27" s="50">
        <v>1</v>
      </c>
      <c r="U27" s="45">
        <v>53.027900000000002</v>
      </c>
      <c r="V27" s="40" t="s">
        <v>86</v>
      </c>
      <c r="W27" s="53" t="s">
        <v>138</v>
      </c>
    </row>
    <row r="28" spans="2:23" s="41" customFormat="1" ht="27.75" customHeight="1" x14ac:dyDescent="0.25">
      <c r="B28" s="37">
        <v>11</v>
      </c>
      <c r="C28" s="48">
        <v>44316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46" t="s">
        <v>60</v>
      </c>
      <c r="R28" s="45">
        <f t="shared" si="0"/>
        <v>2.4</v>
      </c>
      <c r="S28" s="37" t="s">
        <v>54</v>
      </c>
      <c r="T28" s="50">
        <v>1</v>
      </c>
      <c r="U28" s="45">
        <v>2.4</v>
      </c>
      <c r="V28" s="40" t="s">
        <v>99</v>
      </c>
      <c r="W28" s="53" t="s">
        <v>122</v>
      </c>
    </row>
    <row r="29" spans="2:23" s="41" customFormat="1" ht="27.75" customHeight="1" x14ac:dyDescent="0.25">
      <c r="B29" s="37">
        <v>12</v>
      </c>
      <c r="C29" s="48">
        <v>44316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46" t="s">
        <v>60</v>
      </c>
      <c r="R29" s="45">
        <f t="shared" si="0"/>
        <v>5</v>
      </c>
      <c r="S29" s="37" t="s">
        <v>54</v>
      </c>
      <c r="T29" s="50">
        <v>2</v>
      </c>
      <c r="U29" s="45">
        <v>10</v>
      </c>
      <c r="V29" s="40" t="s">
        <v>133</v>
      </c>
      <c r="W29" s="53" t="s">
        <v>134</v>
      </c>
    </row>
    <row r="30" spans="2:23" s="41" customFormat="1" ht="15.75" x14ac:dyDescent="0.25">
      <c r="B30" s="37">
        <v>13</v>
      </c>
      <c r="C30" s="48">
        <v>44196</v>
      </c>
      <c r="D30" s="37" t="s">
        <v>52</v>
      </c>
      <c r="E30" s="37" t="s">
        <v>52</v>
      </c>
      <c r="F30" s="37" t="s">
        <v>52</v>
      </c>
      <c r="G30" s="37" t="s">
        <v>52</v>
      </c>
      <c r="H30" s="37" t="s">
        <v>52</v>
      </c>
      <c r="I30" s="37" t="s">
        <v>52</v>
      </c>
      <c r="J30" s="37" t="s">
        <v>52</v>
      </c>
      <c r="K30" s="37" t="s">
        <v>52</v>
      </c>
      <c r="L30" s="37" t="s">
        <v>52</v>
      </c>
      <c r="M30" s="37" t="s">
        <v>52</v>
      </c>
      <c r="N30" s="37" t="s">
        <v>52</v>
      </c>
      <c r="O30" s="37" t="s">
        <v>53</v>
      </c>
      <c r="P30" s="37" t="s">
        <v>52</v>
      </c>
      <c r="Q30" s="46" t="s">
        <v>104</v>
      </c>
      <c r="R30" s="45">
        <f t="shared" si="0"/>
        <v>47.030140000000003</v>
      </c>
      <c r="S30" s="37" t="s">
        <v>54</v>
      </c>
      <c r="T30" s="50">
        <v>1</v>
      </c>
      <c r="U30" s="45">
        <v>47.030140000000003</v>
      </c>
      <c r="V30" s="46" t="s">
        <v>103</v>
      </c>
      <c r="W30" s="46" t="s">
        <v>142</v>
      </c>
    </row>
    <row r="31" spans="2:23" s="41" customFormat="1" ht="15.75" x14ac:dyDescent="0.25">
      <c r="B31" s="37">
        <v>14</v>
      </c>
      <c r="C31" s="48">
        <v>44196</v>
      </c>
      <c r="D31" s="37" t="s">
        <v>52</v>
      </c>
      <c r="E31" s="37" t="s">
        <v>52</v>
      </c>
      <c r="F31" s="37" t="s">
        <v>52</v>
      </c>
      <c r="G31" s="37" t="s">
        <v>52</v>
      </c>
      <c r="H31" s="37" t="s">
        <v>52</v>
      </c>
      <c r="I31" s="37" t="s">
        <v>52</v>
      </c>
      <c r="J31" s="37" t="s">
        <v>52</v>
      </c>
      <c r="K31" s="37" t="s">
        <v>52</v>
      </c>
      <c r="L31" s="37" t="s">
        <v>52</v>
      </c>
      <c r="M31" s="37" t="s">
        <v>52</v>
      </c>
      <c r="N31" s="37" t="s">
        <v>52</v>
      </c>
      <c r="O31" s="37" t="s">
        <v>53</v>
      </c>
      <c r="P31" s="37" t="s">
        <v>52</v>
      </c>
      <c r="Q31" s="46" t="s">
        <v>102</v>
      </c>
      <c r="R31" s="45">
        <f t="shared" si="0"/>
        <v>2.2845652173913042</v>
      </c>
      <c r="S31" s="37" t="s">
        <v>107</v>
      </c>
      <c r="T31" s="50">
        <v>368</v>
      </c>
      <c r="U31" s="45">
        <f>788.88+51.84</f>
        <v>840.72</v>
      </c>
      <c r="V31" s="46" t="s">
        <v>103</v>
      </c>
      <c r="W31" s="46" t="s">
        <v>143</v>
      </c>
    </row>
    <row r="32" spans="2:23" s="41" customFormat="1" ht="15.75" x14ac:dyDescent="0.25">
      <c r="B32" s="37">
        <v>15</v>
      </c>
      <c r="C32" s="48">
        <v>44196</v>
      </c>
      <c r="D32" s="37" t="s">
        <v>52</v>
      </c>
      <c r="E32" s="37" t="s">
        <v>52</v>
      </c>
      <c r="F32" s="37" t="s">
        <v>52</v>
      </c>
      <c r="G32" s="37" t="s">
        <v>52</v>
      </c>
      <c r="H32" s="37" t="s">
        <v>52</v>
      </c>
      <c r="I32" s="37" t="s">
        <v>52</v>
      </c>
      <c r="J32" s="37" t="s">
        <v>52</v>
      </c>
      <c r="K32" s="37" t="s">
        <v>52</v>
      </c>
      <c r="L32" s="37" t="s">
        <v>52</v>
      </c>
      <c r="M32" s="37" t="s">
        <v>52</v>
      </c>
      <c r="N32" s="37" t="s">
        <v>52</v>
      </c>
      <c r="O32" s="37" t="s">
        <v>53</v>
      </c>
      <c r="P32" s="37" t="s">
        <v>52</v>
      </c>
      <c r="Q32" s="46" t="s">
        <v>60</v>
      </c>
      <c r="R32" s="45">
        <f t="shared" si="0"/>
        <v>150</v>
      </c>
      <c r="S32" s="37" t="s">
        <v>54</v>
      </c>
      <c r="T32" s="50">
        <v>1</v>
      </c>
      <c r="U32" s="45">
        <v>150</v>
      </c>
      <c r="V32" s="46" t="s">
        <v>103</v>
      </c>
      <c r="W32" s="46" t="s">
        <v>144</v>
      </c>
    </row>
    <row r="33" spans="2:23" s="41" customFormat="1" ht="31.5" x14ac:dyDescent="0.25">
      <c r="B33" s="37">
        <v>16</v>
      </c>
      <c r="C33" s="48">
        <v>44316</v>
      </c>
      <c r="D33" s="37" t="s">
        <v>52</v>
      </c>
      <c r="E33" s="37" t="s">
        <v>52</v>
      </c>
      <c r="F33" s="37" t="s">
        <v>52</v>
      </c>
      <c r="G33" s="37" t="s">
        <v>52</v>
      </c>
      <c r="H33" s="37" t="s">
        <v>52</v>
      </c>
      <c r="I33" s="37" t="s">
        <v>52</v>
      </c>
      <c r="J33" s="37" t="s">
        <v>52</v>
      </c>
      <c r="K33" s="37" t="s">
        <v>52</v>
      </c>
      <c r="L33" s="37" t="s">
        <v>52</v>
      </c>
      <c r="M33" s="37" t="s">
        <v>52</v>
      </c>
      <c r="N33" s="37" t="s">
        <v>52</v>
      </c>
      <c r="O33" s="37" t="s">
        <v>53</v>
      </c>
      <c r="P33" s="37" t="s">
        <v>52</v>
      </c>
      <c r="Q33" s="49" t="s">
        <v>70</v>
      </c>
      <c r="R33" s="45">
        <f t="shared" si="0"/>
        <v>14.1417</v>
      </c>
      <c r="S33" s="37" t="s">
        <v>51</v>
      </c>
      <c r="T33" s="50">
        <v>1</v>
      </c>
      <c r="U33" s="45">
        <v>14.1417</v>
      </c>
      <c r="V33" s="40" t="s">
        <v>69</v>
      </c>
      <c r="W33" s="53" t="s">
        <v>141</v>
      </c>
    </row>
    <row r="34" spans="2:23" s="41" customFormat="1" ht="31.5" x14ac:dyDescent="0.25">
      <c r="B34" s="37">
        <v>17</v>
      </c>
      <c r="C34" s="48">
        <v>44316</v>
      </c>
      <c r="D34" s="37" t="s">
        <v>52</v>
      </c>
      <c r="E34" s="37" t="s">
        <v>52</v>
      </c>
      <c r="F34" s="37" t="s">
        <v>52</v>
      </c>
      <c r="G34" s="37" t="s">
        <v>52</v>
      </c>
      <c r="H34" s="37" t="s">
        <v>52</v>
      </c>
      <c r="I34" s="37" t="s">
        <v>52</v>
      </c>
      <c r="J34" s="37" t="s">
        <v>52</v>
      </c>
      <c r="K34" s="37" t="s">
        <v>52</v>
      </c>
      <c r="L34" s="37" t="s">
        <v>52</v>
      </c>
      <c r="M34" s="37" t="s">
        <v>52</v>
      </c>
      <c r="N34" s="37" t="s">
        <v>52</v>
      </c>
      <c r="O34" s="37" t="s">
        <v>53</v>
      </c>
      <c r="P34" s="37" t="s">
        <v>52</v>
      </c>
      <c r="Q34" s="46" t="s">
        <v>61</v>
      </c>
      <c r="R34" s="45">
        <f t="shared" si="0"/>
        <v>21.202069999999999</v>
      </c>
      <c r="S34" s="37" t="s">
        <v>54</v>
      </c>
      <c r="T34" s="50">
        <v>1</v>
      </c>
      <c r="U34" s="45">
        <f>6.8119+14.39017</f>
        <v>21.202069999999999</v>
      </c>
      <c r="V34" s="46" t="s">
        <v>62</v>
      </c>
      <c r="W34" s="49" t="s">
        <v>136</v>
      </c>
    </row>
    <row r="35" spans="2:23" s="41" customFormat="1" ht="50.25" customHeight="1" x14ac:dyDescent="0.25">
      <c r="B35" s="37">
        <v>18</v>
      </c>
      <c r="C35" s="48">
        <v>44316</v>
      </c>
      <c r="D35" s="37" t="s">
        <v>52</v>
      </c>
      <c r="E35" s="37" t="s">
        <v>52</v>
      </c>
      <c r="F35" s="37" t="s">
        <v>52</v>
      </c>
      <c r="G35" s="37" t="s">
        <v>52</v>
      </c>
      <c r="H35" s="37" t="s">
        <v>52</v>
      </c>
      <c r="I35" s="37" t="s">
        <v>52</v>
      </c>
      <c r="J35" s="37" t="s">
        <v>52</v>
      </c>
      <c r="K35" s="37" t="s">
        <v>52</v>
      </c>
      <c r="L35" s="37" t="s">
        <v>52</v>
      </c>
      <c r="M35" s="37" t="s">
        <v>52</v>
      </c>
      <c r="N35" s="37" t="s">
        <v>52</v>
      </c>
      <c r="O35" s="37" t="s">
        <v>53</v>
      </c>
      <c r="P35" s="37" t="s">
        <v>52</v>
      </c>
      <c r="Q35" s="40" t="s">
        <v>78</v>
      </c>
      <c r="R35" s="45">
        <f t="shared" ref="R35" si="1">U35/T35</f>
        <v>10.8</v>
      </c>
      <c r="S35" s="37" t="s">
        <v>51</v>
      </c>
      <c r="T35" s="50">
        <v>1</v>
      </c>
      <c r="U35" s="45">
        <v>10.8</v>
      </c>
      <c r="V35" s="46" t="s">
        <v>137</v>
      </c>
      <c r="W35" s="46" t="s">
        <v>112</v>
      </c>
    </row>
    <row r="36" spans="2:23" s="41" customFormat="1" ht="50.25" customHeight="1" x14ac:dyDescent="0.25">
      <c r="B36" s="37">
        <v>19</v>
      </c>
      <c r="C36" s="48">
        <v>44316</v>
      </c>
      <c r="D36" s="37" t="s">
        <v>52</v>
      </c>
      <c r="E36" s="37" t="s">
        <v>52</v>
      </c>
      <c r="F36" s="37" t="s">
        <v>52</v>
      </c>
      <c r="G36" s="37" t="s">
        <v>52</v>
      </c>
      <c r="H36" s="37" t="s">
        <v>52</v>
      </c>
      <c r="I36" s="37" t="s">
        <v>52</v>
      </c>
      <c r="J36" s="37" t="s">
        <v>52</v>
      </c>
      <c r="K36" s="37" t="s">
        <v>52</v>
      </c>
      <c r="L36" s="37" t="s">
        <v>52</v>
      </c>
      <c r="M36" s="37" t="s">
        <v>52</v>
      </c>
      <c r="N36" s="37" t="s">
        <v>52</v>
      </c>
      <c r="O36" s="37" t="s">
        <v>53</v>
      </c>
      <c r="P36" s="37" t="s">
        <v>52</v>
      </c>
      <c r="Q36" s="40" t="s">
        <v>78</v>
      </c>
      <c r="R36" s="45">
        <f t="shared" si="0"/>
        <v>48.037759999999999</v>
      </c>
      <c r="S36" s="37" t="s">
        <v>51</v>
      </c>
      <c r="T36" s="50">
        <v>1</v>
      </c>
      <c r="U36" s="45">
        <v>48.037759999999999</v>
      </c>
      <c r="V36" s="46" t="s">
        <v>115</v>
      </c>
      <c r="W36" s="46" t="s">
        <v>116</v>
      </c>
    </row>
    <row r="37" spans="2:23" s="41" customFormat="1" ht="31.5" x14ac:dyDescent="0.25">
      <c r="B37" s="37">
        <v>20</v>
      </c>
      <c r="C37" s="48">
        <v>44316</v>
      </c>
      <c r="D37" s="37" t="s">
        <v>52</v>
      </c>
      <c r="E37" s="37" t="s">
        <v>52</v>
      </c>
      <c r="F37" s="37" t="s">
        <v>52</v>
      </c>
      <c r="G37" s="37" t="s">
        <v>52</v>
      </c>
      <c r="H37" s="37" t="s">
        <v>52</v>
      </c>
      <c r="I37" s="37" t="s">
        <v>52</v>
      </c>
      <c r="J37" s="37" t="s">
        <v>52</v>
      </c>
      <c r="K37" s="37" t="s">
        <v>52</v>
      </c>
      <c r="L37" s="37" t="s">
        <v>52</v>
      </c>
      <c r="M37" s="37" t="s">
        <v>52</v>
      </c>
      <c r="N37" s="37" t="s">
        <v>52</v>
      </c>
      <c r="O37" s="37" t="s">
        <v>53</v>
      </c>
      <c r="P37" s="37" t="s">
        <v>52</v>
      </c>
      <c r="Q37" s="49" t="s">
        <v>70</v>
      </c>
      <c r="R37" s="45">
        <f t="shared" si="0"/>
        <v>28.552759999999999</v>
      </c>
      <c r="S37" s="37" t="s">
        <v>54</v>
      </c>
      <c r="T37" s="50">
        <v>1</v>
      </c>
      <c r="U37" s="45">
        <v>28.552759999999999</v>
      </c>
      <c r="V37" s="46" t="s">
        <v>79</v>
      </c>
      <c r="W37" s="46" t="s">
        <v>129</v>
      </c>
    </row>
    <row r="38" spans="2:23" s="41" customFormat="1" ht="31.5" x14ac:dyDescent="0.25">
      <c r="B38" s="37">
        <v>21</v>
      </c>
      <c r="C38" s="48">
        <v>44316</v>
      </c>
      <c r="D38" s="37" t="s">
        <v>52</v>
      </c>
      <c r="E38" s="37" t="s">
        <v>52</v>
      </c>
      <c r="F38" s="37" t="s">
        <v>52</v>
      </c>
      <c r="G38" s="37" t="s">
        <v>52</v>
      </c>
      <c r="H38" s="37" t="s">
        <v>52</v>
      </c>
      <c r="I38" s="37" t="s">
        <v>52</v>
      </c>
      <c r="J38" s="37" t="s">
        <v>52</v>
      </c>
      <c r="K38" s="37" t="s">
        <v>52</v>
      </c>
      <c r="L38" s="37" t="s">
        <v>52</v>
      </c>
      <c r="M38" s="37" t="s">
        <v>52</v>
      </c>
      <c r="N38" s="37" t="s">
        <v>52</v>
      </c>
      <c r="O38" s="37" t="s">
        <v>53</v>
      </c>
      <c r="P38" s="37" t="s">
        <v>52</v>
      </c>
      <c r="Q38" s="46" t="s">
        <v>63</v>
      </c>
      <c r="R38" s="45">
        <f t="shared" ref="R38:R40" si="2">U38/T38</f>
        <v>0.74654592592592595</v>
      </c>
      <c r="S38" s="37" t="s">
        <v>51</v>
      </c>
      <c r="T38" s="50">
        <v>27</v>
      </c>
      <c r="U38" s="45">
        <v>20.156739999999999</v>
      </c>
      <c r="V38" s="46" t="s">
        <v>64</v>
      </c>
      <c r="W38" s="49" t="s">
        <v>151</v>
      </c>
    </row>
    <row r="39" spans="2:23" s="41" customFormat="1" ht="31.5" x14ac:dyDescent="0.25">
      <c r="B39" s="37">
        <v>22</v>
      </c>
      <c r="C39" s="48">
        <v>44316</v>
      </c>
      <c r="D39" s="37" t="s">
        <v>52</v>
      </c>
      <c r="E39" s="37" t="s">
        <v>52</v>
      </c>
      <c r="F39" s="37" t="s">
        <v>52</v>
      </c>
      <c r="G39" s="37" t="s">
        <v>52</v>
      </c>
      <c r="H39" s="37" t="s">
        <v>52</v>
      </c>
      <c r="I39" s="37" t="s">
        <v>52</v>
      </c>
      <c r="J39" s="37" t="s">
        <v>52</v>
      </c>
      <c r="K39" s="37" t="s">
        <v>52</v>
      </c>
      <c r="L39" s="37" t="s">
        <v>52</v>
      </c>
      <c r="M39" s="37" t="s">
        <v>52</v>
      </c>
      <c r="N39" s="37" t="s">
        <v>52</v>
      </c>
      <c r="O39" s="37" t="s">
        <v>53</v>
      </c>
      <c r="P39" s="37" t="s">
        <v>52</v>
      </c>
      <c r="Q39" s="46" t="s">
        <v>66</v>
      </c>
      <c r="R39" s="45">
        <f t="shared" si="2"/>
        <v>32.284559999999999</v>
      </c>
      <c r="S39" s="37" t="s">
        <v>54</v>
      </c>
      <c r="T39" s="50">
        <v>1</v>
      </c>
      <c r="U39" s="45">
        <v>32.284559999999999</v>
      </c>
      <c r="V39" s="46" t="s">
        <v>65</v>
      </c>
      <c r="W39" s="49" t="s">
        <v>155</v>
      </c>
    </row>
    <row r="40" spans="2:23" s="47" customFormat="1" ht="33" customHeight="1" x14ac:dyDescent="0.25">
      <c r="B40" s="37">
        <v>23</v>
      </c>
      <c r="C40" s="48">
        <v>44316</v>
      </c>
      <c r="D40" s="37" t="s">
        <v>52</v>
      </c>
      <c r="E40" s="37" t="s">
        <v>52</v>
      </c>
      <c r="F40" s="37" t="s">
        <v>52</v>
      </c>
      <c r="G40" s="37" t="s">
        <v>52</v>
      </c>
      <c r="H40" s="37" t="s">
        <v>52</v>
      </c>
      <c r="I40" s="37" t="s">
        <v>52</v>
      </c>
      <c r="J40" s="37" t="s">
        <v>52</v>
      </c>
      <c r="K40" s="37" t="s">
        <v>52</v>
      </c>
      <c r="L40" s="37" t="s">
        <v>52</v>
      </c>
      <c r="M40" s="37" t="s">
        <v>52</v>
      </c>
      <c r="N40" s="37" t="s">
        <v>52</v>
      </c>
      <c r="O40" s="37" t="s">
        <v>53</v>
      </c>
      <c r="P40" s="37" t="s">
        <v>52</v>
      </c>
      <c r="Q40" s="40" t="s">
        <v>58</v>
      </c>
      <c r="R40" s="45">
        <f t="shared" si="2"/>
        <v>15</v>
      </c>
      <c r="S40" s="37" t="s">
        <v>54</v>
      </c>
      <c r="T40" s="50">
        <v>1</v>
      </c>
      <c r="U40" s="45">
        <v>15</v>
      </c>
      <c r="V40" s="51" t="s">
        <v>67</v>
      </c>
      <c r="W40" s="46" t="s">
        <v>157</v>
      </c>
    </row>
    <row r="41" spans="2:23" s="19" customFormat="1" x14ac:dyDescent="0.25"/>
    <row r="42" spans="2:23" s="19" customFormat="1" x14ac:dyDescent="0.25">
      <c r="B42" s="19" t="str">
        <f>'(1) Приобретение электроэнергии'!B22</f>
        <v>* Информация представлена при наличии документов по состоянию на 10.06.2021</v>
      </c>
    </row>
    <row r="43" spans="2:23" s="19" customFormat="1" x14ac:dyDescent="0.25"/>
    <row r="44" spans="2:23" s="19" customFormat="1" x14ac:dyDescent="0.25">
      <c r="T44" s="32"/>
      <c r="U44" s="32"/>
    </row>
    <row r="45" spans="2:23" s="1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5"/>
  <sheetViews>
    <sheetView tabSelected="1" zoomScale="84" zoomScaleNormal="84" workbookViewId="0">
      <selection activeCell="U30" sqref="U30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62" customFormat="1" ht="32.25" customHeight="1" x14ac:dyDescent="0.25">
      <c r="B18" s="37">
        <v>1</v>
      </c>
      <c r="C18" s="48">
        <v>44316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50" t="s">
        <v>73</v>
      </c>
      <c r="R18" s="45">
        <f>U18/T18</f>
        <v>3.9319473853140545E-2</v>
      </c>
      <c r="S18" s="50" t="s">
        <v>74</v>
      </c>
      <c r="T18" s="61">
        <v>4722.2799579953744</v>
      </c>
      <c r="U18" s="61">
        <v>185.67756333560874</v>
      </c>
      <c r="V18" s="43" t="s">
        <v>75</v>
      </c>
      <c r="W18" s="50" t="s">
        <v>150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10.06.2021</v>
      </c>
    </row>
    <row r="21" spans="2:23" x14ac:dyDescent="0.25">
      <c r="T21" s="25"/>
      <c r="U21" s="25"/>
    </row>
    <row r="22" spans="2:23" ht="15.75" x14ac:dyDescent="0.25">
      <c r="T22" s="24"/>
      <c r="U22" s="24"/>
    </row>
    <row r="23" spans="2:23" ht="15.75" x14ac:dyDescent="0.25">
      <c r="R23" s="21"/>
      <c r="S23" s="21"/>
      <c r="T23" s="24"/>
      <c r="U23" s="24"/>
    </row>
    <row r="24" spans="2:23" x14ac:dyDescent="0.25">
      <c r="R24" s="22"/>
      <c r="S24" s="22"/>
      <c r="T24" s="34"/>
      <c r="U24" s="34"/>
    </row>
    <row r="25" spans="2:23" x14ac:dyDescent="0.25">
      <c r="R25" s="22"/>
      <c r="S25" s="22"/>
      <c r="T25" s="34"/>
      <c r="U25" s="34"/>
    </row>
    <row r="26" spans="2:23" x14ac:dyDescent="0.25">
      <c r="R26" s="22"/>
      <c r="S26" s="22"/>
      <c r="T26" s="34"/>
      <c r="U26" s="34"/>
    </row>
    <row r="27" spans="2:23" x14ac:dyDescent="0.25">
      <c r="R27" s="21"/>
      <c r="S27" s="21"/>
      <c r="T27" s="55"/>
      <c r="U27" s="55"/>
    </row>
    <row r="28" spans="2:23" x14ac:dyDescent="0.25">
      <c r="R28" s="21"/>
      <c r="S28" s="21"/>
      <c r="T28" s="55"/>
      <c r="U28" s="55"/>
    </row>
    <row r="29" spans="2:23" x14ac:dyDescent="0.25">
      <c r="R29" s="21"/>
      <c r="S29" s="21"/>
      <c r="T29" s="25"/>
      <c r="U29" s="25"/>
    </row>
    <row r="30" spans="2:23" x14ac:dyDescent="0.25">
      <c r="T30" s="25"/>
      <c r="U30" s="25"/>
    </row>
    <row r="31" spans="2:23" x14ac:dyDescent="0.25">
      <c r="T31" s="34"/>
      <c r="U31" s="34"/>
    </row>
    <row r="32" spans="2:23" x14ac:dyDescent="0.25">
      <c r="T32" s="58"/>
      <c r="U32" s="58"/>
    </row>
    <row r="33" spans="20:21" x14ac:dyDescent="0.25">
      <c r="T33" s="60"/>
      <c r="U33" s="60"/>
    </row>
    <row r="34" spans="20:21" x14ac:dyDescent="0.25">
      <c r="T34" s="60"/>
      <c r="U34" s="60"/>
    </row>
    <row r="35" spans="20:21" x14ac:dyDescent="0.25">
      <c r="T35" s="59"/>
      <c r="U35" s="26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0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E26" sqref="E26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63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37">
        <v>1</v>
      </c>
      <c r="C18" s="38">
        <v>44316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50</v>
      </c>
      <c r="R18" s="39">
        <f t="shared" ref="R18" si="0">U18/T18</f>
        <v>2.2124999999999999</v>
      </c>
      <c r="S18" s="37" t="s">
        <v>51</v>
      </c>
      <c r="T18" s="42">
        <v>8</v>
      </c>
      <c r="U18" s="57">
        <v>17.7</v>
      </c>
      <c r="V18" s="43" t="s">
        <v>105</v>
      </c>
      <c r="W18" s="43" t="s">
        <v>158</v>
      </c>
    </row>
    <row r="19" spans="2:23" s="41" customFormat="1" ht="32.25" customHeight="1" x14ac:dyDescent="0.25">
      <c r="B19" s="37">
        <v>2</v>
      </c>
      <c r="C19" s="38">
        <v>44316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68</v>
      </c>
      <c r="R19" s="39">
        <f t="shared" ref="R19" si="1">U19/T19</f>
        <v>19.940000000000001</v>
      </c>
      <c r="S19" s="37" t="s">
        <v>51</v>
      </c>
      <c r="T19" s="42">
        <v>1</v>
      </c>
      <c r="U19" s="54">
        <v>19.940000000000001</v>
      </c>
      <c r="V19" s="43" t="s">
        <v>153</v>
      </c>
      <c r="W19" s="40" t="s">
        <v>154</v>
      </c>
    </row>
    <row r="20" spans="2:23" s="41" customFormat="1" ht="32.25" customHeight="1" x14ac:dyDescent="0.25">
      <c r="B20" s="37">
        <v>3</v>
      </c>
      <c r="C20" s="38">
        <v>44316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37" t="s">
        <v>68</v>
      </c>
      <c r="R20" s="39">
        <f t="shared" ref="R20" si="2">U20/T20</f>
        <v>16.25</v>
      </c>
      <c r="S20" s="37" t="s">
        <v>51</v>
      </c>
      <c r="T20" s="42">
        <v>1</v>
      </c>
      <c r="U20" s="54">
        <v>16.25</v>
      </c>
      <c r="V20" s="43" t="s">
        <v>118</v>
      </c>
      <c r="W20" s="40" t="s">
        <v>119</v>
      </c>
    </row>
    <row r="21" spans="2:23" s="41" customFormat="1" ht="32.25" customHeight="1" x14ac:dyDescent="0.25">
      <c r="B21" s="37">
        <v>4</v>
      </c>
      <c r="C21" s="38">
        <v>44316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37" t="s">
        <v>68</v>
      </c>
      <c r="R21" s="39">
        <f t="shared" ref="R21:R22" si="3">U21/T21</f>
        <v>0.48121621621621619</v>
      </c>
      <c r="S21" s="37" t="s">
        <v>51</v>
      </c>
      <c r="T21" s="42">
        <v>74</v>
      </c>
      <c r="U21" s="54">
        <v>35.61</v>
      </c>
      <c r="V21" s="43" t="s">
        <v>108</v>
      </c>
      <c r="W21" s="40" t="s">
        <v>152</v>
      </c>
    </row>
    <row r="22" spans="2:23" s="41" customFormat="1" ht="32.25" customHeight="1" x14ac:dyDescent="0.25">
      <c r="B22" s="37">
        <v>5</v>
      </c>
      <c r="C22" s="38">
        <v>44316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37" t="s">
        <v>68</v>
      </c>
      <c r="R22" s="39">
        <f t="shared" si="3"/>
        <v>0.98324999999999996</v>
      </c>
      <c r="S22" s="37" t="s">
        <v>51</v>
      </c>
      <c r="T22" s="42">
        <v>12</v>
      </c>
      <c r="U22" s="54">
        <v>11.798999999999999</v>
      </c>
      <c r="V22" s="43" t="s">
        <v>113</v>
      </c>
      <c r="W22" s="40" t="s">
        <v>114</v>
      </c>
    </row>
    <row r="23" spans="2:23" s="41" customFormat="1" ht="32.25" customHeight="1" x14ac:dyDescent="0.25">
      <c r="B23" s="37">
        <v>6</v>
      </c>
      <c r="C23" s="38">
        <v>44316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37" t="s">
        <v>68</v>
      </c>
      <c r="R23" s="39">
        <f t="shared" ref="R23:R24" si="4">U23/T23</f>
        <v>1.9</v>
      </c>
      <c r="S23" s="37" t="s">
        <v>51</v>
      </c>
      <c r="T23" s="42">
        <v>10</v>
      </c>
      <c r="U23" s="54">
        <v>19</v>
      </c>
      <c r="V23" s="43" t="s">
        <v>106</v>
      </c>
      <c r="W23" s="40" t="s">
        <v>117</v>
      </c>
    </row>
    <row r="24" spans="2:23" s="41" customFormat="1" ht="32.25" customHeight="1" x14ac:dyDescent="0.25">
      <c r="B24" s="37">
        <v>7</v>
      </c>
      <c r="C24" s="38">
        <v>44316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37" t="s">
        <v>50</v>
      </c>
      <c r="R24" s="39">
        <f t="shared" si="4"/>
        <v>2.5473654248366016</v>
      </c>
      <c r="S24" s="37" t="s">
        <v>51</v>
      </c>
      <c r="T24" s="42">
        <v>153</v>
      </c>
      <c r="U24" s="54">
        <v>389.74691000000001</v>
      </c>
      <c r="V24" s="43" t="s">
        <v>109</v>
      </c>
      <c r="W24" s="40" t="s">
        <v>156</v>
      </c>
    </row>
    <row r="25" spans="2:23" s="41" customFormat="1" ht="32.25" customHeight="1" x14ac:dyDescent="0.25">
      <c r="B25" s="37">
        <v>8</v>
      </c>
      <c r="C25" s="38">
        <v>44316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37" t="s">
        <v>50</v>
      </c>
      <c r="R25" s="39">
        <f t="shared" ref="R25" si="5">U25/T25</f>
        <v>1.3516571428571429</v>
      </c>
      <c r="S25" s="37" t="s">
        <v>51</v>
      </c>
      <c r="T25" s="42">
        <v>7</v>
      </c>
      <c r="U25" s="54">
        <v>9.4616000000000007</v>
      </c>
      <c r="V25" s="43" t="s">
        <v>96</v>
      </c>
      <c r="W25" s="40" t="s">
        <v>123</v>
      </c>
    </row>
    <row r="26" spans="2:23" s="41" customFormat="1" ht="36.75" customHeight="1" x14ac:dyDescent="0.25">
      <c r="B26" s="37">
        <v>9</v>
      </c>
      <c r="C26" s="38">
        <v>44316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37" t="s">
        <v>50</v>
      </c>
      <c r="R26" s="39">
        <f t="shared" ref="R26:R27" si="6">U26/T26</f>
        <v>5.9691666666666663</v>
      </c>
      <c r="S26" s="37" t="s">
        <v>51</v>
      </c>
      <c r="T26" s="44">
        <v>9</v>
      </c>
      <c r="U26" s="54">
        <v>53.722499999999997</v>
      </c>
      <c r="V26" s="52" t="s">
        <v>91</v>
      </c>
      <c r="W26" s="43" t="s">
        <v>146</v>
      </c>
    </row>
    <row r="27" spans="2:23" s="41" customFormat="1" ht="47.25" customHeight="1" x14ac:dyDescent="0.25">
      <c r="B27" s="37">
        <v>10</v>
      </c>
      <c r="C27" s="38">
        <v>44316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37" t="s">
        <v>125</v>
      </c>
      <c r="R27" s="39">
        <f t="shared" si="6"/>
        <v>3.979116343840992</v>
      </c>
      <c r="S27" s="37" t="s">
        <v>126</v>
      </c>
      <c r="T27" s="39">
        <f>14.583+9.114</f>
        <v>23.697000000000003</v>
      </c>
      <c r="U27" s="54">
        <v>94.293120000000002</v>
      </c>
      <c r="V27" s="40" t="s">
        <v>127</v>
      </c>
      <c r="W27" s="43" t="s">
        <v>135</v>
      </c>
    </row>
    <row r="28" spans="2:23" s="47" customFormat="1" ht="49.5" customHeight="1" x14ac:dyDescent="0.25">
      <c r="B28" s="37">
        <v>11</v>
      </c>
      <c r="C28" s="38">
        <v>44316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37" t="s">
        <v>71</v>
      </c>
      <c r="R28" s="39">
        <f>U28/T28</f>
        <v>2.5187368421052634</v>
      </c>
      <c r="S28" s="37" t="s">
        <v>51</v>
      </c>
      <c r="T28" s="42">
        <v>19</v>
      </c>
      <c r="U28" s="54">
        <v>47.856000000000002</v>
      </c>
      <c r="V28" s="40" t="s">
        <v>72</v>
      </c>
      <c r="W28" s="43" t="s">
        <v>145</v>
      </c>
    </row>
    <row r="29" spans="2:23" s="20" customFormat="1" ht="36.7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 x14ac:dyDescent="0.25">
      <c r="B30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M27" sqref="M27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0" customHeight="1" x14ac:dyDescent="0.25">
      <c r="B18" s="56" t="s">
        <v>52</v>
      </c>
      <c r="C18" s="56" t="s">
        <v>52</v>
      </c>
      <c r="D18" s="56" t="s">
        <v>52</v>
      </c>
      <c r="E18" s="56" t="s">
        <v>52</v>
      </c>
      <c r="F18" s="56" t="s">
        <v>52</v>
      </c>
      <c r="G18" s="56" t="s">
        <v>52</v>
      </c>
      <c r="H18" s="56" t="s">
        <v>52</v>
      </c>
      <c r="I18" s="56" t="s">
        <v>52</v>
      </c>
      <c r="J18" s="56" t="s">
        <v>52</v>
      </c>
      <c r="K18" s="56" t="s">
        <v>52</v>
      </c>
      <c r="L18" s="56" t="s">
        <v>52</v>
      </c>
      <c r="M18" s="56" t="s">
        <v>52</v>
      </c>
      <c r="N18" s="56" t="s">
        <v>52</v>
      </c>
      <c r="O18" s="56" t="s">
        <v>52</v>
      </c>
      <c r="P18" s="56" t="s">
        <v>52</v>
      </c>
      <c r="Q18" s="56" t="s">
        <v>52</v>
      </c>
      <c r="R18" s="56" t="s">
        <v>52</v>
      </c>
      <c r="S18" s="56" t="s">
        <v>52</v>
      </c>
      <c r="T18" s="56" t="s">
        <v>52</v>
      </c>
      <c r="U18" s="56" t="s">
        <v>52</v>
      </c>
      <c r="V18" s="56" t="s">
        <v>52</v>
      </c>
      <c r="W18" s="56" t="s">
        <v>52</v>
      </c>
    </row>
    <row r="19" spans="2:23" s="41" customFormat="1" ht="30" customHeight="1" x14ac:dyDescent="0.25">
      <c r="B19" s="56" t="s">
        <v>52</v>
      </c>
      <c r="C19" s="56" t="s">
        <v>52</v>
      </c>
      <c r="D19" s="56" t="s">
        <v>52</v>
      </c>
      <c r="E19" s="56" t="s">
        <v>52</v>
      </c>
      <c r="F19" s="56" t="s">
        <v>52</v>
      </c>
      <c r="G19" s="56" t="s">
        <v>52</v>
      </c>
      <c r="H19" s="56" t="s">
        <v>52</v>
      </c>
      <c r="I19" s="56" t="s">
        <v>52</v>
      </c>
      <c r="J19" s="56" t="s">
        <v>52</v>
      </c>
      <c r="K19" s="56" t="s">
        <v>52</v>
      </c>
      <c r="L19" s="56" t="s">
        <v>52</v>
      </c>
      <c r="M19" s="56" t="s">
        <v>52</v>
      </c>
      <c r="N19" s="56" t="s">
        <v>52</v>
      </c>
      <c r="O19" s="56" t="s">
        <v>52</v>
      </c>
      <c r="P19" s="56" t="s">
        <v>52</v>
      </c>
      <c r="Q19" s="56" t="s">
        <v>52</v>
      </c>
      <c r="R19" s="56" t="s">
        <v>52</v>
      </c>
      <c r="S19" s="56" t="s">
        <v>52</v>
      </c>
      <c r="T19" s="56" t="s">
        <v>52</v>
      </c>
      <c r="U19" s="56" t="s">
        <v>52</v>
      </c>
      <c r="V19" s="56" t="s">
        <v>52</v>
      </c>
      <c r="W19" s="56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M32" sqref="M32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16.140625" customWidth="1"/>
    <col min="23" max="23" width="2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63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102" customHeight="1" x14ac:dyDescent="0.25">
      <c r="B18" s="37">
        <v>1</v>
      </c>
      <c r="C18" s="48">
        <v>44316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9" t="s">
        <v>147</v>
      </c>
      <c r="R18" s="45">
        <f>U18/T18</f>
        <v>1200</v>
      </c>
      <c r="S18" s="37" t="s">
        <v>51</v>
      </c>
      <c r="T18" s="50">
        <v>1</v>
      </c>
      <c r="U18" s="45">
        <v>1200</v>
      </c>
      <c r="V18" s="49" t="s">
        <v>148</v>
      </c>
      <c r="W18" s="46" t="s">
        <v>149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M30" sqref="M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51" customHeight="1" x14ac:dyDescent="0.25">
      <c r="B18" s="37">
        <v>1</v>
      </c>
      <c r="C18" s="48">
        <v>44316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97</v>
      </c>
      <c r="R18" s="39">
        <f>U18/T18</f>
        <v>7.6261485714285717</v>
      </c>
      <c r="S18" s="37" t="s">
        <v>51</v>
      </c>
      <c r="T18" s="37">
        <v>7</v>
      </c>
      <c r="U18" s="39">
        <v>53.383040000000001</v>
      </c>
      <c r="V18" s="37" t="s">
        <v>95</v>
      </c>
      <c r="W18" s="37" t="s">
        <v>159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22.5" customHeight="1" x14ac:dyDescent="0.25">
      <c r="B18" s="37" t="s">
        <v>52</v>
      </c>
      <c r="C18" s="37" t="s">
        <v>52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52</v>
      </c>
      <c r="P18" s="37" t="s">
        <v>52</v>
      </c>
      <c r="Q18" s="37" t="s">
        <v>52</v>
      </c>
      <c r="R18" s="37" t="s">
        <v>52</v>
      </c>
      <c r="S18" s="37" t="s">
        <v>52</v>
      </c>
      <c r="T18" s="37" t="s">
        <v>52</v>
      </c>
      <c r="U18" s="37" t="s">
        <v>52</v>
      </c>
      <c r="V18" s="37" t="s">
        <v>52</v>
      </c>
      <c r="W18" s="3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5" t="s">
        <v>4</v>
      </c>
      <c r="C12" s="65" t="s">
        <v>5</v>
      </c>
      <c r="D12" s="65" t="s">
        <v>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7</v>
      </c>
      <c r="R12" s="65" t="s">
        <v>8</v>
      </c>
      <c r="S12" s="65" t="s">
        <v>9</v>
      </c>
      <c r="T12" s="65" t="s">
        <v>10</v>
      </c>
      <c r="U12" s="65" t="s">
        <v>11</v>
      </c>
      <c r="V12" s="65" t="s">
        <v>12</v>
      </c>
      <c r="W12" s="65" t="s">
        <v>13</v>
      </c>
    </row>
    <row r="13" spans="2:23" s="7" customFormat="1" ht="15.75" x14ac:dyDescent="0.25">
      <c r="B13" s="65"/>
      <c r="C13" s="65"/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15</v>
      </c>
      <c r="P13" s="65"/>
      <c r="Q13" s="65"/>
      <c r="R13" s="65"/>
      <c r="S13" s="65"/>
      <c r="T13" s="65"/>
      <c r="U13" s="65"/>
      <c r="V13" s="65"/>
      <c r="W13" s="65"/>
    </row>
    <row r="14" spans="2:23" s="7" customFormat="1" ht="15.75" x14ac:dyDescent="0.25">
      <c r="B14" s="65"/>
      <c r="C14" s="65"/>
      <c r="D14" s="65" t="s">
        <v>16</v>
      </c>
      <c r="E14" s="65"/>
      <c r="F14" s="65"/>
      <c r="G14" s="65"/>
      <c r="H14" s="65"/>
      <c r="I14" s="65"/>
      <c r="J14" s="65"/>
      <c r="K14" s="65"/>
      <c r="L14" s="65"/>
      <c r="M14" s="65"/>
      <c r="N14" s="65" t="s">
        <v>17</v>
      </c>
      <c r="O14" s="65"/>
      <c r="P14" s="65"/>
      <c r="Q14" s="65"/>
      <c r="R14" s="65"/>
      <c r="S14" s="65"/>
      <c r="T14" s="65"/>
      <c r="U14" s="65"/>
      <c r="V14" s="65"/>
      <c r="W14" s="65"/>
    </row>
    <row r="15" spans="2:23" s="7" customFormat="1" ht="31.5" customHeight="1" x14ac:dyDescent="0.25">
      <c r="B15" s="65"/>
      <c r="C15" s="65"/>
      <c r="D15" s="65" t="s">
        <v>18</v>
      </c>
      <c r="E15" s="65"/>
      <c r="F15" s="65"/>
      <c r="G15" s="65" t="s">
        <v>19</v>
      </c>
      <c r="H15" s="65"/>
      <c r="I15" s="65"/>
      <c r="J15" s="65" t="s">
        <v>20</v>
      </c>
      <c r="K15" s="65"/>
      <c r="L15" s="65" t="s">
        <v>21</v>
      </c>
      <c r="M15" s="65"/>
      <c r="N15" s="65"/>
      <c r="O15" s="65" t="s">
        <v>22</v>
      </c>
      <c r="P15" s="65" t="s">
        <v>23</v>
      </c>
      <c r="Q15" s="65"/>
      <c r="R15" s="65"/>
      <c r="S15" s="65"/>
      <c r="T15" s="65"/>
      <c r="U15" s="65"/>
      <c r="V15" s="65"/>
      <c r="W15" s="65"/>
    </row>
    <row r="16" spans="2:23" s="7" customFormat="1" ht="78.75" x14ac:dyDescent="0.25">
      <c r="B16" s="65"/>
      <c r="C16" s="6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7" t="s">
        <v>52</v>
      </c>
      <c r="C18" s="27" t="s">
        <v>52</v>
      </c>
      <c r="D18" s="27" t="s">
        <v>52</v>
      </c>
      <c r="E18" s="27" t="s">
        <v>52</v>
      </c>
      <c r="F18" s="27" t="s">
        <v>52</v>
      </c>
      <c r="G18" s="27" t="s">
        <v>52</v>
      </c>
      <c r="H18" s="27" t="s">
        <v>52</v>
      </c>
      <c r="I18" s="27" t="s">
        <v>52</v>
      </c>
      <c r="J18" s="27" t="s">
        <v>52</v>
      </c>
      <c r="K18" s="27" t="s">
        <v>52</v>
      </c>
      <c r="L18" s="27" t="s">
        <v>52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7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10.06.2021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2021-06-11T04:30:24Z</dcterms:modified>
</cp:coreProperties>
</file>