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heckCompatibility="1" defaultThemeVersion="124226"/>
  <xr:revisionPtr revIDLastSave="0" documentId="13_ncr:1_{E69273F6-4D67-48DD-840B-919F2D5A2D43}" xr6:coauthVersionLast="46" xr6:coauthVersionMax="46" xr10:uidLastSave="{00000000-0000-0000-0000-000000000000}"/>
  <bookViews>
    <workbookView xWindow="-120" yWindow="-120" windowWidth="29040" windowHeight="1599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39" i="12" l="1"/>
  <c r="R31" i="12"/>
  <c r="R33" i="12"/>
  <c r="R32" i="12"/>
  <c r="R34" i="12"/>
  <c r="U35" i="12" l="1"/>
  <c r="U23" i="12"/>
  <c r="T23" i="12"/>
  <c r="R29" i="12" l="1"/>
  <c r="R26" i="12"/>
  <c r="R40" i="12"/>
  <c r="R20" i="4"/>
  <c r="R19" i="4"/>
  <c r="R37" i="12"/>
  <c r="R30" i="12" l="1"/>
  <c r="R19" i="1"/>
  <c r="R28" i="12"/>
  <c r="R19" i="12"/>
  <c r="R20" i="12"/>
  <c r="R36" i="12"/>
  <c r="R18" i="7" l="1"/>
  <c r="R21" i="4" l="1"/>
  <c r="R18" i="4"/>
  <c r="R21" i="12" l="1"/>
  <c r="R25" i="12"/>
  <c r="R22" i="4" l="1"/>
  <c r="R24" i="12"/>
  <c r="R27" i="12" l="1"/>
  <c r="R22" i="12"/>
  <c r="R23" i="4"/>
  <c r="R24" i="4"/>
  <c r="R18" i="12" l="1"/>
  <c r="R38" i="12" l="1"/>
  <c r="R23" i="12" l="1"/>
  <c r="R18" i="13" l="1"/>
  <c r="R25" i="4" l="1"/>
  <c r="R43" i="12" l="1"/>
  <c r="R42" i="12"/>
  <c r="R41" i="12"/>
  <c r="R35" i="12"/>
  <c r="B20" i="13" l="1"/>
  <c r="B45" i="12"/>
  <c r="B20" i="11"/>
  <c r="B20" i="10"/>
  <c r="B21" i="9"/>
  <c r="B20" i="8"/>
  <c r="B20" i="7"/>
  <c r="B20" i="6"/>
  <c r="B21" i="5"/>
  <c r="B27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<sst xmlns="http://schemas.openxmlformats.org/spreadsheetml/2006/main" count="1242" uniqueCount="157">
  <si>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</si>
  <si>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</si>
  <si>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</si>
  <si>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</si>
  <si>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</si>
  <si>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</si>
  <si>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</si>
  <si>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</si>
  <si>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</si>
  <si>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</si>
  <si>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</si>
  <si>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</si>
  <si>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</si>
  <si>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</si>
  <si>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</si>
  <si>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</si>
  <si>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</si>
  <si>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</si>
  <si>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</si>
  <si>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</si>
  <si>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</si>
  <si>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</si>
  <si>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</si>
  <si>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</si>
  <si>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</si>
  <si>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</si>
  <si>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</si>
  <si>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</si>
  <si>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</si>
  <si>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</si>
  <si>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</si>
  <si>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</si>
  <si>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</si>
  <si>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</si>
  <si>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</si>
  <si>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</si>
  <si>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</si>
  <si>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</si>
  <si>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</si>
  <si>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</si>
  <si>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</si>
  <si>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</si>
  <si>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</si>
  <si>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</si>
  <si>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</si>
  <si>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</si>
  <si>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</si>
  <si>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</si>
  <si>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</si>
  <si>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</si>
  <si>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</si>
  <si>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</si>
  <si>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</si>
  <si>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</si>
  <si>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</si>
  <si>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</si>
  <si>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</si>
  <si>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</si>
  <si>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</si>
  <si>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</si>
  <si>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</si>
  <si>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Услуги связи (сотовая связь)</t>
  </si>
  <si>
    <t>ПАО "МТС"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</si>
  <si>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</si>
  <si>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</si>
  <si>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</si>
  <si>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</si>
  <si>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</si>
  <si>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</si>
  <si>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</si>
  <si>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</si>
  <si>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</si>
  <si>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</si>
  <si>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</si>
  <si>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</si>
  <si>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</si>
  <si>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</si>
  <si>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</si>
  <si>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</si>
  <si>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</si>
  <si>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Услуги по обслуживанию, ремонту и диагностированию автотранспорта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</si>
  <si>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</si>
  <si>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</si>
  <si>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</si>
  <si>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</si>
  <si>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</si>
  <si>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</si>
  <si>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Услуги холодного водоснабжения</t>
  </si>
  <si>
    <t>МУП "ТО УТВиВ № 1 "МО Сургутский  р-он</t>
  </si>
  <si>
    <t>АО "Газпром межрегионгаз "Север"</t>
  </si>
  <si>
    <t>АО "Атол"</t>
  </si>
  <si>
    <t>ООО "НАВИС"</t>
  </si>
  <si>
    <t>СГМУП "ГТС"</t>
  </si>
  <si>
    <t>Услуги горячего водоснабжения</t>
  </si>
  <si>
    <t>АО "Первый"</t>
  </si>
  <si>
    <t>Поставка тепловой энергии</t>
  </si>
  <si>
    <t>Гкалл</t>
  </si>
  <si>
    <t>Услуги по обеспечению мониторинга транспорта</t>
  </si>
  <si>
    <t>Югория  ГСК ОАО Сургутс.ф-л</t>
  </si>
  <si>
    <t>ООО "Валдим"</t>
  </si>
  <si>
    <t>Страхование</t>
  </si>
  <si>
    <t>человек</t>
  </si>
  <si>
    <t>Услуги Техн. Обслуживания Программного обеспечения</t>
  </si>
  <si>
    <t>ООО "Булат"</t>
  </si>
  <si>
    <t>АО "Газпром энергосбыт Тюмень"</t>
  </si>
  <si>
    <t>ИП Граховская А.В.</t>
  </si>
  <si>
    <t>Обучение, подготовка кадров, повышение квалификации</t>
  </si>
  <si>
    <t>ЧОУ "Новолик"</t>
  </si>
  <si>
    <t>март 2021 г.</t>
  </si>
  <si>
    <t>* Информация представлена при наличии документов по состоянию на 10.04.2021</t>
  </si>
  <si>
    <t>№ 113 от 28.02.2021</t>
  </si>
  <si>
    <t>№ 15751 от 28.02.2021</t>
  </si>
  <si>
    <t>№ 8 от 28.02.2021</t>
  </si>
  <si>
    <t>№ 847 от 28.02.2021</t>
  </si>
  <si>
    <t>№ 21022801397/05 от 28.02.2021</t>
  </si>
  <si>
    <t>№ 8485 от 28.02.2021</t>
  </si>
  <si>
    <t>№ 9010221080001473/08 от 28.02.2021</t>
  </si>
  <si>
    <t>№ 102 от 28.02.2021</t>
  </si>
  <si>
    <t>ИП Гелеверя В.П.</t>
  </si>
  <si>
    <t>№ 52 от 28.02.2021</t>
  </si>
  <si>
    <t>№ 27228 от 28.02.2021</t>
  </si>
  <si>
    <t>№ 4646 от 28.02.2021</t>
  </si>
  <si>
    <t>№ 4647 от 28.02.2021</t>
  </si>
  <si>
    <t>АНО Инвест Аудит УМЦ</t>
  </si>
  <si>
    <t>№ 5 от 28.02.2021</t>
  </si>
  <si>
    <t>№ 70 от 28.02.2021</t>
  </si>
  <si>
    <t>ИП Квашнина К.И.</t>
  </si>
  <si>
    <t>№ 7 от 28.02.2021</t>
  </si>
  <si>
    <t>№ FOSS/0010704/000859079 от 28.02.2021</t>
  </si>
  <si>
    <t>№ 1893 от 28.02.2021</t>
  </si>
  <si>
    <t>№ 107 от 28.02.2021</t>
  </si>
  <si>
    <t>№ 10 от 28.02.2021</t>
  </si>
  <si>
    <t>№ 106 от 28.02.2021</t>
  </si>
  <si>
    <t>ООО АЦ "НЭКС"</t>
  </si>
  <si>
    <t>Услуги по аттестации сварочного оборудования</t>
  </si>
  <si>
    <t>№ 59 от 28.02.2021</t>
  </si>
  <si>
    <t>Услуги автотранспорта</t>
  </si>
  <si>
    <t>ООО "ОИС"</t>
  </si>
  <si>
    <t>№ 9 от 28.02.2021</t>
  </si>
  <si>
    <t>Услуги медосмотров</t>
  </si>
  <si>
    <t>№ 4 от 28.02.2021</t>
  </si>
  <si>
    <t>АНО ДПО "ОСНОВА"</t>
  </si>
  <si>
    <t>№ 109 от 28.02.2021</t>
  </si>
  <si>
    <t>№ 4797/1 от 28.02.2021</t>
  </si>
  <si>
    <t>№ 450 от 28.02.2021</t>
  </si>
  <si>
    <t>ООО "Пирант"</t>
  </si>
  <si>
    <t>№ УТ-234 от 28.02.2021</t>
  </si>
  <si>
    <t>№ Т022800832/073006 от 28.02.2021</t>
  </si>
  <si>
    <t>ИП Прокопьев М.Р.</t>
  </si>
  <si>
    <t>№ 12 от 28.02.2021</t>
  </si>
  <si>
    <t>ООО "Промстройпуть ППФ"</t>
  </si>
  <si>
    <t>№ 5450780/8880214 от 28.02.2021</t>
  </si>
  <si>
    <t>№ 199 от 28.02.2021</t>
  </si>
  <si>
    <t>ООО "Техносфера</t>
  </si>
  <si>
    <t>№ 65 от 28.02.2021</t>
  </si>
  <si>
    <t>РРР № 5050467011 от 28.02.2021</t>
  </si>
  <si>
    <t>№ 21022802161/86/009 от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</si>
</sst>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"/>
    <numFmt numFmtId="168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165" fontId="14" fillId="0" borderId="0" xfId="0" applyNumberFormat="1" applyFont="1"/>
    <xf numFmtId="2" fontId="14" fillId="0" borderId="0" xfId="0" applyNumberFormat="1" applyFont="1"/>
    <xf numFmtId="4" fontId="13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"/>
  <sheetViews>
    <sheetView zoomScale="84" zoomScaleNormal="84" workbookViewId="0">
      <selection activeCell="L27" sqref="L27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108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45.75" customHeight="1" x14ac:dyDescent="0.25">
      <c r="B18" s="37">
        <v>1</v>
      </c>
      <c r="C18" s="38">
        <v>44255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56</v>
      </c>
      <c r="R18" s="39">
        <f>U18/T18</f>
        <v>6.651538370712441E-3</v>
      </c>
      <c r="S18" s="37" t="s">
        <v>57</v>
      </c>
      <c r="T18" s="62">
        <v>16422.428996800503</v>
      </c>
      <c r="U18" s="62">
        <v>109.23441661251917</v>
      </c>
      <c r="V18" s="40" t="s">
        <v>55</v>
      </c>
      <c r="W18" s="37" t="s">
        <v>114</v>
      </c>
    </row>
    <row r="19" spans="2:23" s="41" customFormat="1" ht="45.75" customHeight="1" x14ac:dyDescent="0.25">
      <c r="B19" s="37">
        <v>2</v>
      </c>
      <c r="C19" s="38">
        <v>44255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37" t="s">
        <v>56</v>
      </c>
      <c r="R19" s="39">
        <f>U19/T19</f>
        <v>6.6886913417052215E-3</v>
      </c>
      <c r="S19" s="37" t="s">
        <v>57</v>
      </c>
      <c r="T19" s="62">
        <v>3026</v>
      </c>
      <c r="U19" s="62">
        <v>20.239979999999999</v>
      </c>
      <c r="V19" s="40" t="s">
        <v>104</v>
      </c>
      <c r="W19" s="37" t="s">
        <v>116</v>
      </c>
    </row>
    <row r="20" spans="2:23" s="19" customFormat="1" x14ac:dyDescent="0.25"/>
    <row r="21" spans="2:23" s="19" customFormat="1" x14ac:dyDescent="0.25"/>
    <row r="22" spans="2:23" s="19" customFormat="1" x14ac:dyDescent="0.25">
      <c r="B22" s="19" t="s">
        <v>109</v>
      </c>
      <c r="T22" s="33"/>
      <c r="U22" s="33"/>
    </row>
    <row r="23" spans="2:23" s="19" customFormat="1" ht="15.75" x14ac:dyDescent="0.25">
      <c r="R23" s="17"/>
      <c r="S23" s="29"/>
      <c r="T23" s="33"/>
      <c r="U23" s="33"/>
    </row>
    <row r="24" spans="2:23" s="19" customFormat="1" x14ac:dyDescent="0.25">
      <c r="S24" s="30"/>
      <c r="T24" s="71"/>
      <c r="U24" s="47"/>
    </row>
    <row r="25" spans="2:23" s="19" customFormat="1" ht="15.75" x14ac:dyDescent="0.25">
      <c r="S25" s="30"/>
      <c r="T25" s="31"/>
      <c r="U25" s="31"/>
    </row>
    <row r="26" spans="2:23" s="19" customFormat="1" x14ac:dyDescent="0.25">
      <c r="S26" s="28"/>
      <c r="T26" s="36"/>
      <c r="U26" s="36"/>
    </row>
    <row r="27" spans="2:23" s="19" customFormat="1" x14ac:dyDescent="0.25">
      <c r="S27" s="28"/>
      <c r="T27" s="36"/>
      <c r="U27" s="36"/>
    </row>
    <row r="28" spans="2:23" ht="15.75" x14ac:dyDescent="0.25">
      <c r="S28" s="16"/>
      <c r="T28" s="24"/>
      <c r="U28" s="24"/>
    </row>
    <row r="29" spans="2:23" x14ac:dyDescent="0.25">
      <c r="T29" s="34"/>
      <c r="U29" s="34"/>
    </row>
    <row r="30" spans="2:23" x14ac:dyDescent="0.25">
      <c r="S30" s="15"/>
      <c r="T30" s="34"/>
      <c r="U30" s="34"/>
    </row>
    <row r="31" spans="2:23" x14ac:dyDescent="0.25">
      <c r="S31" s="15"/>
      <c r="T31" s="55"/>
      <c r="U31" s="55"/>
    </row>
    <row r="32" spans="2:23" x14ac:dyDescent="0.25">
      <c r="S32" s="15"/>
      <c r="T32" s="69"/>
      <c r="U32" s="69"/>
    </row>
    <row r="33" spans="20:21" x14ac:dyDescent="0.25">
      <c r="T33" s="55"/>
      <c r="U33" s="23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8"/>
  <sheetViews>
    <sheetView topLeftCell="A2" zoomScale="77" zoomScaleNormal="77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F40" sqref="F40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0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63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41" customFormat="1" ht="30" customHeight="1" x14ac:dyDescent="0.25">
      <c r="B18" s="37">
        <v>1</v>
      </c>
      <c r="C18" s="48">
        <v>44255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40" t="s">
        <v>86</v>
      </c>
      <c r="R18" s="44">
        <f t="shared" ref="R18:R36" si="0">U18/T18</f>
        <v>0.70498831168831178</v>
      </c>
      <c r="S18" s="37" t="s">
        <v>85</v>
      </c>
      <c r="T18" s="37">
        <v>15.4</v>
      </c>
      <c r="U18" s="44">
        <v>10.856820000000001</v>
      </c>
      <c r="V18" s="40" t="s">
        <v>84</v>
      </c>
      <c r="W18" s="40" t="s">
        <v>156</v>
      </c>
    </row>
    <row r="19" spans="2:23" s="41" customFormat="1" ht="32.25" customHeight="1" x14ac:dyDescent="0.25">
      <c r="B19" s="37">
        <v>2</v>
      </c>
      <c r="C19" s="38">
        <v>44255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40" t="s">
        <v>102</v>
      </c>
      <c r="R19" s="39">
        <f>U19/T19</f>
        <v>1.1000000000000001</v>
      </c>
      <c r="S19" s="37" t="s">
        <v>51</v>
      </c>
      <c r="T19" s="42">
        <v>2</v>
      </c>
      <c r="U19" s="54">
        <v>2.2000000000000002</v>
      </c>
      <c r="V19" s="43" t="s">
        <v>90</v>
      </c>
      <c r="W19" s="40" t="s">
        <v>111</v>
      </c>
    </row>
    <row r="20" spans="2:23" s="41" customFormat="1" ht="30" customHeight="1" x14ac:dyDescent="0.25">
      <c r="B20" s="37">
        <v>3</v>
      </c>
      <c r="C20" s="48">
        <v>44255</v>
      </c>
      <c r="D20" s="37" t="s">
        <v>52</v>
      </c>
      <c r="E20" s="37" t="s">
        <v>52</v>
      </c>
      <c r="F20" s="37" t="s">
        <v>52</v>
      </c>
      <c r="G20" s="37" t="s">
        <v>52</v>
      </c>
      <c r="H20" s="37" t="s">
        <v>52</v>
      </c>
      <c r="I20" s="37" t="s">
        <v>52</v>
      </c>
      <c r="J20" s="37" t="s">
        <v>52</v>
      </c>
      <c r="K20" s="37" t="s">
        <v>52</v>
      </c>
      <c r="L20" s="37" t="s">
        <v>52</v>
      </c>
      <c r="M20" s="37" t="s">
        <v>52</v>
      </c>
      <c r="N20" s="37" t="s">
        <v>52</v>
      </c>
      <c r="O20" s="37" t="s">
        <v>53</v>
      </c>
      <c r="P20" s="37" t="s">
        <v>52</v>
      </c>
      <c r="Q20" s="40" t="s">
        <v>83</v>
      </c>
      <c r="R20" s="44">
        <f t="shared" si="0"/>
        <v>9.0210000000000008</v>
      </c>
      <c r="S20" s="37" t="s">
        <v>51</v>
      </c>
      <c r="T20" s="37">
        <v>1</v>
      </c>
      <c r="U20" s="44">
        <v>9.0210000000000008</v>
      </c>
      <c r="V20" s="40" t="s">
        <v>82</v>
      </c>
      <c r="W20" s="40" t="s">
        <v>110</v>
      </c>
    </row>
    <row r="21" spans="2:23" s="41" customFormat="1" ht="32.25" customHeight="1" x14ac:dyDescent="0.25">
      <c r="B21" s="37">
        <v>4</v>
      </c>
      <c r="C21" s="38">
        <v>44255</v>
      </c>
      <c r="D21" s="37" t="s">
        <v>52</v>
      </c>
      <c r="E21" s="37" t="s">
        <v>52</v>
      </c>
      <c r="F21" s="37" t="s">
        <v>52</v>
      </c>
      <c r="G21" s="37" t="s">
        <v>52</v>
      </c>
      <c r="H21" s="37" t="s">
        <v>52</v>
      </c>
      <c r="I21" s="37" t="s">
        <v>52</v>
      </c>
      <c r="J21" s="37" t="s">
        <v>52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53</v>
      </c>
      <c r="P21" s="37" t="s">
        <v>52</v>
      </c>
      <c r="Q21" s="40" t="s">
        <v>97</v>
      </c>
      <c r="R21" s="39">
        <f>U21/T21</f>
        <v>5.6</v>
      </c>
      <c r="S21" s="37" t="s">
        <v>51</v>
      </c>
      <c r="T21" s="42">
        <v>1</v>
      </c>
      <c r="U21" s="58">
        <v>5.6</v>
      </c>
      <c r="V21" s="43" t="s">
        <v>91</v>
      </c>
      <c r="W21" s="43" t="s">
        <v>130</v>
      </c>
    </row>
    <row r="22" spans="2:23" s="47" customFormat="1" ht="15.75" x14ac:dyDescent="0.25">
      <c r="B22" s="37">
        <v>5</v>
      </c>
      <c r="C22" s="48">
        <v>44255</v>
      </c>
      <c r="D22" s="37" t="s">
        <v>52</v>
      </c>
      <c r="E22" s="37" t="s">
        <v>52</v>
      </c>
      <c r="F22" s="37" t="s">
        <v>52</v>
      </c>
      <c r="G22" s="37" t="s">
        <v>52</v>
      </c>
      <c r="H22" s="37" t="s">
        <v>52</v>
      </c>
      <c r="I22" s="37" t="s">
        <v>52</v>
      </c>
      <c r="J22" s="37" t="s">
        <v>52</v>
      </c>
      <c r="K22" s="37" t="s">
        <v>52</v>
      </c>
      <c r="L22" s="37" t="s">
        <v>52</v>
      </c>
      <c r="M22" s="37" t="s">
        <v>52</v>
      </c>
      <c r="N22" s="37" t="s">
        <v>52</v>
      </c>
      <c r="O22" s="37" t="s">
        <v>53</v>
      </c>
      <c r="P22" s="37" t="s">
        <v>52</v>
      </c>
      <c r="Q22" s="63" t="s">
        <v>87</v>
      </c>
      <c r="R22" s="64">
        <f t="shared" ref="R22" si="1">U22/T22</f>
        <v>4.7952054794520554E-2</v>
      </c>
      <c r="S22" s="50" t="s">
        <v>59</v>
      </c>
      <c r="T22" s="65">
        <v>33.58</v>
      </c>
      <c r="U22" s="66">
        <v>1.6102300000000001</v>
      </c>
      <c r="V22" s="67" t="s">
        <v>78</v>
      </c>
      <c r="W22" s="67" t="s">
        <v>120</v>
      </c>
    </row>
    <row r="23" spans="2:23" s="47" customFormat="1" ht="15.75" x14ac:dyDescent="0.25">
      <c r="B23" s="37">
        <v>6</v>
      </c>
      <c r="C23" s="48">
        <v>44255</v>
      </c>
      <c r="D23" s="37" t="s">
        <v>52</v>
      </c>
      <c r="E23" s="37" t="s">
        <v>52</v>
      </c>
      <c r="F23" s="37" t="s">
        <v>52</v>
      </c>
      <c r="G23" s="37" t="s">
        <v>52</v>
      </c>
      <c r="H23" s="37" t="s">
        <v>52</v>
      </c>
      <c r="I23" s="37" t="s">
        <v>52</v>
      </c>
      <c r="J23" s="37" t="s">
        <v>52</v>
      </c>
      <c r="K23" s="37" t="s">
        <v>52</v>
      </c>
      <c r="L23" s="37" t="s">
        <v>52</v>
      </c>
      <c r="M23" s="37" t="s">
        <v>52</v>
      </c>
      <c r="N23" s="37" t="s">
        <v>52</v>
      </c>
      <c r="O23" s="37" t="s">
        <v>53</v>
      </c>
      <c r="P23" s="37" t="s">
        <v>52</v>
      </c>
      <c r="Q23" s="63" t="s">
        <v>79</v>
      </c>
      <c r="R23" s="64">
        <f t="shared" si="0"/>
        <v>0.18207039133645092</v>
      </c>
      <c r="S23" s="50" t="s">
        <v>59</v>
      </c>
      <c r="T23" s="65">
        <f>33.58+7.05</f>
        <v>40.629999999999995</v>
      </c>
      <c r="U23" s="66">
        <f>9.00775-U22</f>
        <v>7.3975200000000001</v>
      </c>
      <c r="V23" s="67" t="s">
        <v>78</v>
      </c>
      <c r="W23" s="67" t="s">
        <v>120</v>
      </c>
    </row>
    <row r="24" spans="2:23" s="47" customFormat="1" ht="15.75" x14ac:dyDescent="0.25">
      <c r="B24" s="37">
        <v>7</v>
      </c>
      <c r="C24" s="48">
        <v>44255</v>
      </c>
      <c r="D24" s="37" t="s">
        <v>52</v>
      </c>
      <c r="E24" s="37" t="s">
        <v>52</v>
      </c>
      <c r="F24" s="37" t="s">
        <v>52</v>
      </c>
      <c r="G24" s="37" t="s">
        <v>52</v>
      </c>
      <c r="H24" s="37" t="s">
        <v>52</v>
      </c>
      <c r="I24" s="37" t="s">
        <v>52</v>
      </c>
      <c r="J24" s="37" t="s">
        <v>52</v>
      </c>
      <c r="K24" s="37" t="s">
        <v>52</v>
      </c>
      <c r="L24" s="37" t="s">
        <v>52</v>
      </c>
      <c r="M24" s="37" t="s">
        <v>52</v>
      </c>
      <c r="N24" s="37" t="s">
        <v>52</v>
      </c>
      <c r="O24" s="37" t="s">
        <v>53</v>
      </c>
      <c r="P24" s="37" t="s">
        <v>52</v>
      </c>
      <c r="Q24" s="63" t="s">
        <v>93</v>
      </c>
      <c r="R24" s="64">
        <f t="shared" si="0"/>
        <v>0.24466099290780144</v>
      </c>
      <c r="S24" s="50" t="s">
        <v>59</v>
      </c>
      <c r="T24" s="65">
        <v>7.05</v>
      </c>
      <c r="U24" s="66">
        <v>1.7248600000000001</v>
      </c>
      <c r="V24" s="67" t="s">
        <v>92</v>
      </c>
      <c r="W24" s="67" t="s">
        <v>122</v>
      </c>
    </row>
    <row r="25" spans="2:23" s="47" customFormat="1" ht="15.75" x14ac:dyDescent="0.25">
      <c r="B25" s="37">
        <v>8</v>
      </c>
      <c r="C25" s="48">
        <v>44255</v>
      </c>
      <c r="D25" s="37" t="s">
        <v>52</v>
      </c>
      <c r="E25" s="37" t="s">
        <v>52</v>
      </c>
      <c r="F25" s="37" t="s">
        <v>52</v>
      </c>
      <c r="G25" s="37" t="s">
        <v>52</v>
      </c>
      <c r="H25" s="37" t="s">
        <v>52</v>
      </c>
      <c r="I25" s="37" t="s">
        <v>52</v>
      </c>
      <c r="J25" s="37" t="s">
        <v>52</v>
      </c>
      <c r="K25" s="37" t="s">
        <v>52</v>
      </c>
      <c r="L25" s="37" t="s">
        <v>52</v>
      </c>
      <c r="M25" s="37" t="s">
        <v>52</v>
      </c>
      <c r="N25" s="37" t="s">
        <v>52</v>
      </c>
      <c r="O25" s="37" t="s">
        <v>53</v>
      </c>
      <c r="P25" s="37" t="s">
        <v>52</v>
      </c>
      <c r="Q25" s="63" t="s">
        <v>95</v>
      </c>
      <c r="R25" s="64">
        <f t="shared" si="0"/>
        <v>1.8522840454301568</v>
      </c>
      <c r="S25" s="50" t="s">
        <v>96</v>
      </c>
      <c r="T25" s="65">
        <v>111.2653</v>
      </c>
      <c r="U25" s="66">
        <v>206.09494000000001</v>
      </c>
      <c r="V25" s="67" t="s">
        <v>92</v>
      </c>
      <c r="W25" s="67" t="s">
        <v>121</v>
      </c>
    </row>
    <row r="26" spans="2:23" s="47" customFormat="1" ht="22.5" customHeight="1" x14ac:dyDescent="0.25">
      <c r="B26" s="37">
        <v>9</v>
      </c>
      <c r="C26" s="48">
        <v>44255</v>
      </c>
      <c r="D26" s="37" t="s">
        <v>52</v>
      </c>
      <c r="E26" s="37" t="s">
        <v>52</v>
      </c>
      <c r="F26" s="37" t="s">
        <v>52</v>
      </c>
      <c r="G26" s="37" t="s">
        <v>52</v>
      </c>
      <c r="H26" s="37" t="s">
        <v>52</v>
      </c>
      <c r="I26" s="37" t="s">
        <v>52</v>
      </c>
      <c r="J26" s="37" t="s">
        <v>52</v>
      </c>
      <c r="K26" s="37" t="s">
        <v>52</v>
      </c>
      <c r="L26" s="37" t="s">
        <v>52</v>
      </c>
      <c r="M26" s="37" t="s">
        <v>52</v>
      </c>
      <c r="N26" s="37" t="s">
        <v>52</v>
      </c>
      <c r="O26" s="37" t="s">
        <v>53</v>
      </c>
      <c r="P26" s="37" t="s">
        <v>52</v>
      </c>
      <c r="Q26" s="46" t="s">
        <v>60</v>
      </c>
      <c r="R26" s="45">
        <f t="shared" si="0"/>
        <v>2</v>
      </c>
      <c r="S26" s="37" t="s">
        <v>54</v>
      </c>
      <c r="T26" s="50">
        <v>1</v>
      </c>
      <c r="U26" s="35">
        <v>2</v>
      </c>
      <c r="V26" s="53" t="s">
        <v>107</v>
      </c>
      <c r="W26" s="53" t="s">
        <v>131</v>
      </c>
    </row>
    <row r="27" spans="2:23" s="41" customFormat="1" ht="34.5" customHeight="1" x14ac:dyDescent="0.25">
      <c r="B27" s="37">
        <v>10</v>
      </c>
      <c r="C27" s="48">
        <v>44255</v>
      </c>
      <c r="D27" s="37" t="s">
        <v>52</v>
      </c>
      <c r="E27" s="37" t="s">
        <v>52</v>
      </c>
      <c r="F27" s="37" t="s">
        <v>52</v>
      </c>
      <c r="G27" s="37" t="s">
        <v>52</v>
      </c>
      <c r="H27" s="37" t="s">
        <v>52</v>
      </c>
      <c r="I27" s="37" t="s">
        <v>52</v>
      </c>
      <c r="J27" s="37" t="s">
        <v>52</v>
      </c>
      <c r="K27" s="37" t="s">
        <v>52</v>
      </c>
      <c r="L27" s="37" t="s">
        <v>52</v>
      </c>
      <c r="M27" s="37" t="s">
        <v>52</v>
      </c>
      <c r="N27" s="37" t="s">
        <v>52</v>
      </c>
      <c r="O27" s="37" t="s">
        <v>53</v>
      </c>
      <c r="P27" s="37" t="s">
        <v>52</v>
      </c>
      <c r="Q27" s="46" t="s">
        <v>60</v>
      </c>
      <c r="R27" s="45">
        <f t="shared" ref="R27" si="2">U27/T27</f>
        <v>106.0558</v>
      </c>
      <c r="S27" s="37" t="s">
        <v>54</v>
      </c>
      <c r="T27" s="50">
        <v>1</v>
      </c>
      <c r="U27" s="45">
        <v>106.0558</v>
      </c>
      <c r="V27" s="40" t="s">
        <v>88</v>
      </c>
      <c r="W27" s="53" t="s">
        <v>129</v>
      </c>
    </row>
    <row r="28" spans="2:23" s="41" customFormat="1" ht="27.75" customHeight="1" x14ac:dyDescent="0.25">
      <c r="B28" s="37">
        <v>11</v>
      </c>
      <c r="C28" s="48">
        <v>44255</v>
      </c>
      <c r="D28" s="37" t="s">
        <v>52</v>
      </c>
      <c r="E28" s="37" t="s">
        <v>52</v>
      </c>
      <c r="F28" s="37" t="s">
        <v>52</v>
      </c>
      <c r="G28" s="37" t="s">
        <v>52</v>
      </c>
      <c r="H28" s="37" t="s">
        <v>52</v>
      </c>
      <c r="I28" s="37" t="s">
        <v>52</v>
      </c>
      <c r="J28" s="37" t="s">
        <v>52</v>
      </c>
      <c r="K28" s="37" t="s">
        <v>52</v>
      </c>
      <c r="L28" s="37" t="s">
        <v>52</v>
      </c>
      <c r="M28" s="37" t="s">
        <v>52</v>
      </c>
      <c r="N28" s="37" t="s">
        <v>52</v>
      </c>
      <c r="O28" s="37" t="s">
        <v>53</v>
      </c>
      <c r="P28" s="37" t="s">
        <v>52</v>
      </c>
      <c r="Q28" s="46" t="s">
        <v>60</v>
      </c>
      <c r="R28" s="45">
        <f t="shared" ref="R28:R30" si="3">U28/T28</f>
        <v>2.4</v>
      </c>
      <c r="S28" s="37" t="s">
        <v>54</v>
      </c>
      <c r="T28" s="50">
        <v>1</v>
      </c>
      <c r="U28" s="45">
        <v>2.4</v>
      </c>
      <c r="V28" s="40" t="s">
        <v>103</v>
      </c>
      <c r="W28" s="53" t="s">
        <v>112</v>
      </c>
    </row>
    <row r="29" spans="2:23" s="41" customFormat="1" ht="27.75" customHeight="1" x14ac:dyDescent="0.25">
      <c r="B29" s="37">
        <v>12</v>
      </c>
      <c r="C29" s="48">
        <v>44255</v>
      </c>
      <c r="D29" s="37" t="s">
        <v>52</v>
      </c>
      <c r="E29" s="37" t="s">
        <v>52</v>
      </c>
      <c r="F29" s="37" t="s">
        <v>52</v>
      </c>
      <c r="G29" s="37" t="s">
        <v>52</v>
      </c>
      <c r="H29" s="37" t="s">
        <v>52</v>
      </c>
      <c r="I29" s="37" t="s">
        <v>52</v>
      </c>
      <c r="J29" s="37" t="s">
        <v>52</v>
      </c>
      <c r="K29" s="37" t="s">
        <v>52</v>
      </c>
      <c r="L29" s="37" t="s">
        <v>52</v>
      </c>
      <c r="M29" s="37" t="s">
        <v>52</v>
      </c>
      <c r="N29" s="37" t="s">
        <v>52</v>
      </c>
      <c r="O29" s="37" t="s">
        <v>53</v>
      </c>
      <c r="P29" s="37" t="s">
        <v>52</v>
      </c>
      <c r="Q29" s="46" t="s">
        <v>60</v>
      </c>
      <c r="R29" s="45">
        <f t="shared" ref="R29" si="4">U29/T29</f>
        <v>3.6</v>
      </c>
      <c r="S29" s="37" t="s">
        <v>54</v>
      </c>
      <c r="T29" s="50">
        <v>1</v>
      </c>
      <c r="U29" s="45">
        <v>3.6</v>
      </c>
      <c r="V29" s="40" t="s">
        <v>150</v>
      </c>
      <c r="W29" s="53" t="s">
        <v>112</v>
      </c>
    </row>
    <row r="30" spans="2:23" s="41" customFormat="1" ht="27.75" customHeight="1" x14ac:dyDescent="0.25">
      <c r="B30" s="37">
        <v>13</v>
      </c>
      <c r="C30" s="48">
        <v>44255</v>
      </c>
      <c r="D30" s="37" t="s">
        <v>52</v>
      </c>
      <c r="E30" s="37" t="s">
        <v>52</v>
      </c>
      <c r="F30" s="37" t="s">
        <v>52</v>
      </c>
      <c r="G30" s="37" t="s">
        <v>52</v>
      </c>
      <c r="H30" s="37" t="s">
        <v>52</v>
      </c>
      <c r="I30" s="37" t="s">
        <v>52</v>
      </c>
      <c r="J30" s="37" t="s">
        <v>52</v>
      </c>
      <c r="K30" s="37" t="s">
        <v>52</v>
      </c>
      <c r="L30" s="37" t="s">
        <v>52</v>
      </c>
      <c r="M30" s="37" t="s">
        <v>52</v>
      </c>
      <c r="N30" s="37" t="s">
        <v>52</v>
      </c>
      <c r="O30" s="37" t="s">
        <v>53</v>
      </c>
      <c r="P30" s="37" t="s">
        <v>52</v>
      </c>
      <c r="Q30" s="46" t="s">
        <v>60</v>
      </c>
      <c r="R30" s="45">
        <f t="shared" si="3"/>
        <v>5</v>
      </c>
      <c r="S30" s="37" t="s">
        <v>54</v>
      </c>
      <c r="T30" s="50">
        <v>1</v>
      </c>
      <c r="U30" s="45">
        <v>5</v>
      </c>
      <c r="V30" s="40" t="s">
        <v>105</v>
      </c>
      <c r="W30" s="53" t="s">
        <v>125</v>
      </c>
    </row>
    <row r="31" spans="2:23" s="41" customFormat="1" ht="15.75" x14ac:dyDescent="0.25">
      <c r="B31" s="37">
        <v>14</v>
      </c>
      <c r="C31" s="48">
        <v>44196</v>
      </c>
      <c r="D31" s="37" t="s">
        <v>52</v>
      </c>
      <c r="E31" s="37" t="s">
        <v>52</v>
      </c>
      <c r="F31" s="37" t="s">
        <v>52</v>
      </c>
      <c r="G31" s="37" t="s">
        <v>52</v>
      </c>
      <c r="H31" s="37" t="s">
        <v>52</v>
      </c>
      <c r="I31" s="37" t="s">
        <v>52</v>
      </c>
      <c r="J31" s="37" t="s">
        <v>52</v>
      </c>
      <c r="K31" s="37" t="s">
        <v>52</v>
      </c>
      <c r="L31" s="37" t="s">
        <v>52</v>
      </c>
      <c r="M31" s="37" t="s">
        <v>52</v>
      </c>
      <c r="N31" s="37" t="s">
        <v>52</v>
      </c>
      <c r="O31" s="37" t="s">
        <v>53</v>
      </c>
      <c r="P31" s="37" t="s">
        <v>52</v>
      </c>
      <c r="Q31" s="46" t="s">
        <v>139</v>
      </c>
      <c r="R31" s="45">
        <f>U31/T31</f>
        <v>19.73498</v>
      </c>
      <c r="S31" s="37" t="s">
        <v>54</v>
      </c>
      <c r="T31" s="50">
        <v>1</v>
      </c>
      <c r="U31" s="45">
        <v>19.73498</v>
      </c>
      <c r="V31" s="46" t="s">
        <v>137</v>
      </c>
      <c r="W31" s="46" t="s">
        <v>124</v>
      </c>
    </row>
    <row r="32" spans="2:23" s="41" customFormat="1" ht="15.75" x14ac:dyDescent="0.25">
      <c r="B32" s="37">
        <v>15</v>
      </c>
      <c r="C32" s="48">
        <v>44196</v>
      </c>
      <c r="D32" s="37" t="s">
        <v>52</v>
      </c>
      <c r="E32" s="37" t="s">
        <v>52</v>
      </c>
      <c r="F32" s="37" t="s">
        <v>52</v>
      </c>
      <c r="G32" s="37" t="s">
        <v>52</v>
      </c>
      <c r="H32" s="37" t="s">
        <v>52</v>
      </c>
      <c r="I32" s="37" t="s">
        <v>52</v>
      </c>
      <c r="J32" s="37" t="s">
        <v>52</v>
      </c>
      <c r="K32" s="37" t="s">
        <v>52</v>
      </c>
      <c r="L32" s="37" t="s">
        <v>52</v>
      </c>
      <c r="M32" s="37" t="s">
        <v>52</v>
      </c>
      <c r="N32" s="37" t="s">
        <v>52</v>
      </c>
      <c r="O32" s="37" t="s">
        <v>53</v>
      </c>
      <c r="P32" s="37" t="s">
        <v>52</v>
      </c>
      <c r="Q32" s="46" t="s">
        <v>136</v>
      </c>
      <c r="R32" s="45">
        <f>U32/T32</f>
        <v>105.6</v>
      </c>
      <c r="S32" s="37" t="s">
        <v>54</v>
      </c>
      <c r="T32" s="50">
        <v>1</v>
      </c>
      <c r="U32" s="45">
        <v>105.6</v>
      </c>
      <c r="V32" s="46" t="s">
        <v>137</v>
      </c>
      <c r="W32" s="46" t="s">
        <v>140</v>
      </c>
    </row>
    <row r="33" spans="2:23" s="41" customFormat="1" ht="15.75" x14ac:dyDescent="0.25">
      <c r="B33" s="37">
        <v>16</v>
      </c>
      <c r="C33" s="48">
        <v>44196</v>
      </c>
      <c r="D33" s="37" t="s">
        <v>52</v>
      </c>
      <c r="E33" s="37" t="s">
        <v>52</v>
      </c>
      <c r="F33" s="37" t="s">
        <v>52</v>
      </c>
      <c r="G33" s="37" t="s">
        <v>52</v>
      </c>
      <c r="H33" s="37" t="s">
        <v>52</v>
      </c>
      <c r="I33" s="37" t="s">
        <v>52</v>
      </c>
      <c r="J33" s="37" t="s">
        <v>52</v>
      </c>
      <c r="K33" s="37" t="s">
        <v>52</v>
      </c>
      <c r="L33" s="37" t="s">
        <v>52</v>
      </c>
      <c r="M33" s="37" t="s">
        <v>52</v>
      </c>
      <c r="N33" s="37" t="s">
        <v>52</v>
      </c>
      <c r="O33" s="37" t="s">
        <v>53</v>
      </c>
      <c r="P33" s="37" t="s">
        <v>52</v>
      </c>
      <c r="Q33" s="46" t="s">
        <v>60</v>
      </c>
      <c r="R33" s="45">
        <f>U33/T33</f>
        <v>150</v>
      </c>
      <c r="S33" s="37" t="s">
        <v>54</v>
      </c>
      <c r="T33" s="50">
        <v>1</v>
      </c>
      <c r="U33" s="45">
        <v>150</v>
      </c>
      <c r="V33" s="46" t="s">
        <v>137</v>
      </c>
      <c r="W33" s="46" t="s">
        <v>138</v>
      </c>
    </row>
    <row r="34" spans="2:23" s="41" customFormat="1" ht="31.5" x14ac:dyDescent="0.25">
      <c r="B34" s="37">
        <v>17</v>
      </c>
      <c r="C34" s="48">
        <v>44255</v>
      </c>
      <c r="D34" s="37" t="s">
        <v>52</v>
      </c>
      <c r="E34" s="37" t="s">
        <v>52</v>
      </c>
      <c r="F34" s="37" t="s">
        <v>52</v>
      </c>
      <c r="G34" s="37" t="s">
        <v>52</v>
      </c>
      <c r="H34" s="37" t="s">
        <v>52</v>
      </c>
      <c r="I34" s="37" t="s">
        <v>52</v>
      </c>
      <c r="J34" s="37" t="s">
        <v>52</v>
      </c>
      <c r="K34" s="37" t="s">
        <v>52</v>
      </c>
      <c r="L34" s="37" t="s">
        <v>52</v>
      </c>
      <c r="M34" s="37" t="s">
        <v>52</v>
      </c>
      <c r="N34" s="37" t="s">
        <v>52</v>
      </c>
      <c r="O34" s="37" t="s">
        <v>53</v>
      </c>
      <c r="P34" s="37" t="s">
        <v>52</v>
      </c>
      <c r="Q34" s="49" t="s">
        <v>72</v>
      </c>
      <c r="R34" s="45">
        <f t="shared" si="0"/>
        <v>3.7210000000000001</v>
      </c>
      <c r="S34" s="37" t="s">
        <v>51</v>
      </c>
      <c r="T34" s="50">
        <v>1</v>
      </c>
      <c r="U34" s="45">
        <v>3.7210000000000001</v>
      </c>
      <c r="V34" s="40" t="s">
        <v>71</v>
      </c>
      <c r="W34" s="53" t="s">
        <v>132</v>
      </c>
    </row>
    <row r="35" spans="2:23" s="41" customFormat="1" ht="31.5" x14ac:dyDescent="0.25">
      <c r="B35" s="37">
        <v>18</v>
      </c>
      <c r="C35" s="48">
        <v>44255</v>
      </c>
      <c r="D35" s="37" t="s">
        <v>52</v>
      </c>
      <c r="E35" s="37" t="s">
        <v>52</v>
      </c>
      <c r="F35" s="37" t="s">
        <v>52</v>
      </c>
      <c r="G35" s="37" t="s">
        <v>52</v>
      </c>
      <c r="H35" s="37" t="s">
        <v>52</v>
      </c>
      <c r="I35" s="37" t="s">
        <v>52</v>
      </c>
      <c r="J35" s="37" t="s">
        <v>52</v>
      </c>
      <c r="K35" s="37" t="s">
        <v>52</v>
      </c>
      <c r="L35" s="37" t="s">
        <v>52</v>
      </c>
      <c r="M35" s="37" t="s">
        <v>52</v>
      </c>
      <c r="N35" s="37" t="s">
        <v>52</v>
      </c>
      <c r="O35" s="37" t="s">
        <v>53</v>
      </c>
      <c r="P35" s="37" t="s">
        <v>52</v>
      </c>
      <c r="Q35" s="46" t="s">
        <v>61</v>
      </c>
      <c r="R35" s="45">
        <f t="shared" si="0"/>
        <v>17.936260000000001</v>
      </c>
      <c r="S35" s="37" t="s">
        <v>54</v>
      </c>
      <c r="T35" s="50">
        <v>1</v>
      </c>
      <c r="U35" s="45">
        <f>6.53876+11.3975</f>
        <v>17.936260000000001</v>
      </c>
      <c r="V35" s="46" t="s">
        <v>62</v>
      </c>
      <c r="W35" s="49" t="s">
        <v>128</v>
      </c>
    </row>
    <row r="36" spans="2:23" s="41" customFormat="1" ht="50.25" customHeight="1" x14ac:dyDescent="0.25">
      <c r="B36" s="37">
        <v>19</v>
      </c>
      <c r="C36" s="48">
        <v>44255</v>
      </c>
      <c r="D36" s="37" t="s">
        <v>52</v>
      </c>
      <c r="E36" s="37" t="s">
        <v>52</v>
      </c>
      <c r="F36" s="37" t="s">
        <v>52</v>
      </c>
      <c r="G36" s="37" t="s">
        <v>52</v>
      </c>
      <c r="H36" s="37" t="s">
        <v>52</v>
      </c>
      <c r="I36" s="37" t="s">
        <v>52</v>
      </c>
      <c r="J36" s="37" t="s">
        <v>52</v>
      </c>
      <c r="K36" s="37" t="s">
        <v>52</v>
      </c>
      <c r="L36" s="37" t="s">
        <v>52</v>
      </c>
      <c r="M36" s="37" t="s">
        <v>52</v>
      </c>
      <c r="N36" s="37" t="s">
        <v>52</v>
      </c>
      <c r="O36" s="37" t="s">
        <v>53</v>
      </c>
      <c r="P36" s="37" t="s">
        <v>52</v>
      </c>
      <c r="Q36" s="40" t="s">
        <v>80</v>
      </c>
      <c r="R36" s="45">
        <f t="shared" si="0"/>
        <v>3.62</v>
      </c>
      <c r="S36" s="37" t="s">
        <v>51</v>
      </c>
      <c r="T36" s="50">
        <v>1</v>
      </c>
      <c r="U36" s="45">
        <v>3.62</v>
      </c>
      <c r="V36" s="46" t="s">
        <v>126</v>
      </c>
      <c r="W36" s="46" t="s">
        <v>127</v>
      </c>
    </row>
    <row r="37" spans="2:23" s="41" customFormat="1" ht="50.25" customHeight="1" x14ac:dyDescent="0.25">
      <c r="B37" s="37">
        <v>20</v>
      </c>
      <c r="C37" s="48">
        <v>44255</v>
      </c>
      <c r="D37" s="37" t="s">
        <v>52</v>
      </c>
      <c r="E37" s="37" t="s">
        <v>52</v>
      </c>
      <c r="F37" s="37" t="s">
        <v>52</v>
      </c>
      <c r="G37" s="37" t="s">
        <v>52</v>
      </c>
      <c r="H37" s="37" t="s">
        <v>52</v>
      </c>
      <c r="I37" s="37" t="s">
        <v>52</v>
      </c>
      <c r="J37" s="37" t="s">
        <v>52</v>
      </c>
      <c r="K37" s="37" t="s">
        <v>52</v>
      </c>
      <c r="L37" s="37" t="s">
        <v>52</v>
      </c>
      <c r="M37" s="37" t="s">
        <v>52</v>
      </c>
      <c r="N37" s="37" t="s">
        <v>52</v>
      </c>
      <c r="O37" s="37" t="s">
        <v>53</v>
      </c>
      <c r="P37" s="37" t="s">
        <v>52</v>
      </c>
      <c r="Q37" s="40" t="s">
        <v>134</v>
      </c>
      <c r="R37" s="45">
        <f t="shared" ref="R37" si="5">U37/T37</f>
        <v>19.596</v>
      </c>
      <c r="S37" s="37" t="s">
        <v>51</v>
      </c>
      <c r="T37" s="50">
        <v>1</v>
      </c>
      <c r="U37" s="45">
        <v>19.596</v>
      </c>
      <c r="V37" s="46" t="s">
        <v>133</v>
      </c>
      <c r="W37" s="46" t="s">
        <v>135</v>
      </c>
    </row>
    <row r="38" spans="2:23" s="41" customFormat="1" ht="31.5" x14ac:dyDescent="0.25">
      <c r="B38" s="37">
        <v>21</v>
      </c>
      <c r="C38" s="48">
        <v>44255</v>
      </c>
      <c r="D38" s="37" t="s">
        <v>52</v>
      </c>
      <c r="E38" s="37" t="s">
        <v>52</v>
      </c>
      <c r="F38" s="37" t="s">
        <v>52</v>
      </c>
      <c r="G38" s="37" t="s">
        <v>52</v>
      </c>
      <c r="H38" s="37" t="s">
        <v>52</v>
      </c>
      <c r="I38" s="37" t="s">
        <v>52</v>
      </c>
      <c r="J38" s="37" t="s">
        <v>52</v>
      </c>
      <c r="K38" s="37" t="s">
        <v>52</v>
      </c>
      <c r="L38" s="37" t="s">
        <v>52</v>
      </c>
      <c r="M38" s="37" t="s">
        <v>52</v>
      </c>
      <c r="N38" s="37" t="s">
        <v>52</v>
      </c>
      <c r="O38" s="37" t="s">
        <v>53</v>
      </c>
      <c r="P38" s="37" t="s">
        <v>52</v>
      </c>
      <c r="Q38" s="49" t="s">
        <v>72</v>
      </c>
      <c r="R38" s="45">
        <f t="shared" ref="R38:R40" si="6">U38/T38</f>
        <v>28.552759999999999</v>
      </c>
      <c r="S38" s="37" t="s">
        <v>54</v>
      </c>
      <c r="T38" s="50">
        <v>1</v>
      </c>
      <c r="U38" s="45">
        <v>28.552759999999999</v>
      </c>
      <c r="V38" s="46" t="s">
        <v>81</v>
      </c>
      <c r="W38" s="46" t="s">
        <v>117</v>
      </c>
    </row>
    <row r="39" spans="2:23" s="41" customFormat="1" ht="31.5" x14ac:dyDescent="0.25">
      <c r="B39" s="37">
        <v>22</v>
      </c>
      <c r="C39" s="48">
        <v>44255</v>
      </c>
      <c r="D39" s="37" t="s">
        <v>52</v>
      </c>
      <c r="E39" s="37" t="s">
        <v>52</v>
      </c>
      <c r="F39" s="37" t="s">
        <v>52</v>
      </c>
      <c r="G39" s="37" t="s">
        <v>52</v>
      </c>
      <c r="H39" s="37" t="s">
        <v>52</v>
      </c>
      <c r="I39" s="37" t="s">
        <v>52</v>
      </c>
      <c r="J39" s="37" t="s">
        <v>52</v>
      </c>
      <c r="K39" s="37" t="s">
        <v>52</v>
      </c>
      <c r="L39" s="37" t="s">
        <v>52</v>
      </c>
      <c r="M39" s="37" t="s">
        <v>52</v>
      </c>
      <c r="N39" s="37" t="s">
        <v>52</v>
      </c>
      <c r="O39" s="37" t="s">
        <v>53</v>
      </c>
      <c r="P39" s="37" t="s">
        <v>52</v>
      </c>
      <c r="Q39" s="49" t="s">
        <v>106</v>
      </c>
      <c r="R39" s="45">
        <f t="shared" ref="R39" si="7">U39/T39</f>
        <v>10.050000000000001</v>
      </c>
      <c r="S39" s="37" t="s">
        <v>101</v>
      </c>
      <c r="T39" s="50">
        <v>4</v>
      </c>
      <c r="U39" s="45">
        <v>40.200000000000003</v>
      </c>
      <c r="V39" s="46" t="s">
        <v>141</v>
      </c>
      <c r="W39" s="46" t="s">
        <v>124</v>
      </c>
    </row>
    <row r="40" spans="2:23" s="41" customFormat="1" ht="31.5" x14ac:dyDescent="0.25">
      <c r="B40" s="37">
        <v>23</v>
      </c>
      <c r="C40" s="48">
        <v>44255</v>
      </c>
      <c r="D40" s="37" t="s">
        <v>52</v>
      </c>
      <c r="E40" s="37" t="s">
        <v>52</v>
      </c>
      <c r="F40" s="37" t="s">
        <v>52</v>
      </c>
      <c r="G40" s="37" t="s">
        <v>52</v>
      </c>
      <c r="H40" s="37" t="s">
        <v>52</v>
      </c>
      <c r="I40" s="37" t="s">
        <v>52</v>
      </c>
      <c r="J40" s="37" t="s">
        <v>52</v>
      </c>
      <c r="K40" s="37" t="s">
        <v>52</v>
      </c>
      <c r="L40" s="37" t="s">
        <v>52</v>
      </c>
      <c r="M40" s="37" t="s">
        <v>52</v>
      </c>
      <c r="N40" s="37" t="s">
        <v>52</v>
      </c>
      <c r="O40" s="37" t="s">
        <v>53</v>
      </c>
      <c r="P40" s="37" t="s">
        <v>52</v>
      </c>
      <c r="Q40" s="49" t="s">
        <v>106</v>
      </c>
      <c r="R40" s="45">
        <f t="shared" si="6"/>
        <v>12.3</v>
      </c>
      <c r="S40" s="37" t="s">
        <v>101</v>
      </c>
      <c r="T40" s="50">
        <v>1</v>
      </c>
      <c r="U40" s="45">
        <v>12.3</v>
      </c>
      <c r="V40" s="46" t="s">
        <v>123</v>
      </c>
      <c r="W40" s="46" t="s">
        <v>124</v>
      </c>
    </row>
    <row r="41" spans="2:23" s="41" customFormat="1" ht="31.5" x14ac:dyDescent="0.25">
      <c r="B41" s="37">
        <v>24</v>
      </c>
      <c r="C41" s="48">
        <v>44255</v>
      </c>
      <c r="D41" s="37" t="s">
        <v>52</v>
      </c>
      <c r="E41" s="37" t="s">
        <v>52</v>
      </c>
      <c r="F41" s="37" t="s">
        <v>52</v>
      </c>
      <c r="G41" s="37" t="s">
        <v>52</v>
      </c>
      <c r="H41" s="37" t="s">
        <v>52</v>
      </c>
      <c r="I41" s="37" t="s">
        <v>52</v>
      </c>
      <c r="J41" s="37" t="s">
        <v>52</v>
      </c>
      <c r="K41" s="37" t="s">
        <v>52</v>
      </c>
      <c r="L41" s="37" t="s">
        <v>52</v>
      </c>
      <c r="M41" s="37" t="s">
        <v>52</v>
      </c>
      <c r="N41" s="37" t="s">
        <v>52</v>
      </c>
      <c r="O41" s="37" t="s">
        <v>53</v>
      </c>
      <c r="P41" s="37" t="s">
        <v>52</v>
      </c>
      <c r="Q41" s="46" t="s">
        <v>63</v>
      </c>
      <c r="R41" s="45">
        <f t="shared" ref="R41:R43" si="8">U41/T41</f>
        <v>1.252995652173913</v>
      </c>
      <c r="S41" s="37" t="s">
        <v>51</v>
      </c>
      <c r="T41" s="50">
        <v>23</v>
      </c>
      <c r="U41" s="45">
        <v>28.818899999999999</v>
      </c>
      <c r="V41" s="46" t="s">
        <v>64</v>
      </c>
      <c r="W41" s="49" t="s">
        <v>147</v>
      </c>
    </row>
    <row r="42" spans="2:23" s="41" customFormat="1" ht="31.5" x14ac:dyDescent="0.25">
      <c r="B42" s="37">
        <v>25</v>
      </c>
      <c r="C42" s="48">
        <v>44255</v>
      </c>
      <c r="D42" s="37" t="s">
        <v>52</v>
      </c>
      <c r="E42" s="37" t="s">
        <v>52</v>
      </c>
      <c r="F42" s="37" t="s">
        <v>52</v>
      </c>
      <c r="G42" s="37" t="s">
        <v>52</v>
      </c>
      <c r="H42" s="37" t="s">
        <v>52</v>
      </c>
      <c r="I42" s="37" t="s">
        <v>52</v>
      </c>
      <c r="J42" s="37" t="s">
        <v>52</v>
      </c>
      <c r="K42" s="37" t="s">
        <v>52</v>
      </c>
      <c r="L42" s="37" t="s">
        <v>52</v>
      </c>
      <c r="M42" s="37" t="s">
        <v>52</v>
      </c>
      <c r="N42" s="37" t="s">
        <v>52</v>
      </c>
      <c r="O42" s="37" t="s">
        <v>53</v>
      </c>
      <c r="P42" s="37" t="s">
        <v>52</v>
      </c>
      <c r="Q42" s="46" t="s">
        <v>66</v>
      </c>
      <c r="R42" s="45">
        <f t="shared" si="8"/>
        <v>32.93486</v>
      </c>
      <c r="S42" s="37" t="s">
        <v>54</v>
      </c>
      <c r="T42" s="50">
        <v>1</v>
      </c>
      <c r="U42" s="45">
        <v>32.93486</v>
      </c>
      <c r="V42" s="46" t="s">
        <v>65</v>
      </c>
      <c r="W42" s="49" t="s">
        <v>151</v>
      </c>
    </row>
    <row r="43" spans="2:23" s="47" customFormat="1" ht="33" customHeight="1" x14ac:dyDescent="0.25">
      <c r="B43" s="37">
        <v>26</v>
      </c>
      <c r="C43" s="48">
        <v>44255</v>
      </c>
      <c r="D43" s="37" t="s">
        <v>52</v>
      </c>
      <c r="E43" s="37" t="s">
        <v>52</v>
      </c>
      <c r="F43" s="37" t="s">
        <v>52</v>
      </c>
      <c r="G43" s="37" t="s">
        <v>52</v>
      </c>
      <c r="H43" s="37" t="s">
        <v>52</v>
      </c>
      <c r="I43" s="37" t="s">
        <v>52</v>
      </c>
      <c r="J43" s="37" t="s">
        <v>52</v>
      </c>
      <c r="K43" s="37" t="s">
        <v>52</v>
      </c>
      <c r="L43" s="37" t="s">
        <v>52</v>
      </c>
      <c r="M43" s="37" t="s">
        <v>52</v>
      </c>
      <c r="N43" s="37" t="s">
        <v>52</v>
      </c>
      <c r="O43" s="37" t="s">
        <v>53</v>
      </c>
      <c r="P43" s="37" t="s">
        <v>52</v>
      </c>
      <c r="Q43" s="40" t="s">
        <v>58</v>
      </c>
      <c r="R43" s="45">
        <f t="shared" si="8"/>
        <v>36.085999999999999</v>
      </c>
      <c r="S43" s="37" t="s">
        <v>54</v>
      </c>
      <c r="T43" s="50">
        <v>1</v>
      </c>
      <c r="U43" s="45">
        <v>36.085999999999999</v>
      </c>
      <c r="V43" s="51" t="s">
        <v>67</v>
      </c>
      <c r="W43" s="46" t="s">
        <v>152</v>
      </c>
    </row>
    <row r="44" spans="2:23" s="19" customFormat="1" x14ac:dyDescent="0.25"/>
    <row r="45" spans="2:23" s="19" customFormat="1" x14ac:dyDescent="0.25">
      <c r="B45" s="19" t="str">
        <f>'(1) Приобретение электроэнергии'!B22</f>
        <v>* Информация представлена при наличии документов по состоянию на 10.04.2021</v>
      </c>
    </row>
    <row r="46" spans="2:23" s="19" customFormat="1" x14ac:dyDescent="0.25"/>
    <row r="47" spans="2:23" s="19" customFormat="1" x14ac:dyDescent="0.25">
      <c r="T47" s="32"/>
      <c r="U47" s="32"/>
    </row>
    <row r="48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5"/>
  <sheetViews>
    <sheetView tabSelected="1" zoomScale="84" zoomScaleNormal="84" workbookViewId="0">
      <selection activeCell="K34" sqref="K34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68" customFormat="1" ht="32.25" customHeight="1" x14ac:dyDescent="0.25">
      <c r="B18" s="37">
        <v>1</v>
      </c>
      <c r="C18" s="48">
        <v>44255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50" t="s">
        <v>75</v>
      </c>
      <c r="R18" s="45">
        <f>U18/T18</f>
        <v>3.7934198526900872E-2</v>
      </c>
      <c r="S18" s="50" t="s">
        <v>76</v>
      </c>
      <c r="T18" s="62">
        <v>3613.193056484231</v>
      </c>
      <c r="U18" s="62">
        <v>137.06358272069258</v>
      </c>
      <c r="V18" s="43" t="s">
        <v>77</v>
      </c>
      <c r="W18" s="50" t="s">
        <v>144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  <row r="21" spans="2:23" x14ac:dyDescent="0.25">
      <c r="T21" s="25"/>
      <c r="U21" s="25"/>
    </row>
    <row r="22" spans="2:23" ht="15.75" x14ac:dyDescent="0.25">
      <c r="T22" s="24"/>
      <c r="U22" s="24"/>
    </row>
    <row r="23" spans="2:23" ht="15.75" x14ac:dyDescent="0.25">
      <c r="R23" s="21"/>
      <c r="S23" s="21"/>
      <c r="T23" s="24"/>
      <c r="U23" s="24"/>
    </row>
    <row r="24" spans="2:23" x14ac:dyDescent="0.25">
      <c r="R24" s="22"/>
      <c r="S24" s="22"/>
      <c r="T24" s="34"/>
      <c r="U24" s="34"/>
    </row>
    <row r="25" spans="2:23" x14ac:dyDescent="0.25">
      <c r="R25" s="22"/>
      <c r="S25" s="22"/>
      <c r="T25" s="34"/>
      <c r="U25" s="34"/>
    </row>
    <row r="26" spans="2:23" x14ac:dyDescent="0.25">
      <c r="R26" s="22"/>
      <c r="S26" s="22"/>
      <c r="T26" s="34"/>
      <c r="U26" s="34"/>
    </row>
    <row r="27" spans="2:23" x14ac:dyDescent="0.25">
      <c r="R27" s="21"/>
      <c r="S27" s="21"/>
      <c r="T27" s="55"/>
      <c r="U27" s="55"/>
    </row>
    <row r="28" spans="2:23" x14ac:dyDescent="0.25">
      <c r="R28" s="21"/>
      <c r="S28" s="21"/>
      <c r="T28" s="55"/>
      <c r="U28" s="55"/>
    </row>
    <row r="29" spans="2:23" x14ac:dyDescent="0.25">
      <c r="R29" s="21"/>
      <c r="S29" s="21"/>
      <c r="T29" s="25"/>
      <c r="U29" s="25"/>
    </row>
    <row r="30" spans="2:23" x14ac:dyDescent="0.25">
      <c r="T30" s="25"/>
      <c r="U30" s="25"/>
    </row>
    <row r="31" spans="2:23" x14ac:dyDescent="0.25">
      <c r="T31" s="34"/>
      <c r="U31" s="34"/>
    </row>
    <row r="32" spans="2:23" x14ac:dyDescent="0.25">
      <c r="T32" s="59"/>
      <c r="U32" s="59"/>
    </row>
    <row r="33" spans="20:21" x14ac:dyDescent="0.25">
      <c r="T33" s="61"/>
      <c r="U33" s="61"/>
    </row>
    <row r="34" spans="20:21" x14ac:dyDescent="0.25">
      <c r="T34" s="61"/>
      <c r="U34" s="61"/>
    </row>
    <row r="35" spans="20:21" x14ac:dyDescent="0.25">
      <c r="T35" s="60"/>
      <c r="U35" s="26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J26" sqref="J26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63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2.25" customHeight="1" x14ac:dyDescent="0.25">
      <c r="B18" s="37">
        <v>1</v>
      </c>
      <c r="C18" s="38">
        <v>44255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50</v>
      </c>
      <c r="R18" s="39">
        <f t="shared" ref="R18" si="0">U18/T18</f>
        <v>2.8995833333333336</v>
      </c>
      <c r="S18" s="37" t="s">
        <v>51</v>
      </c>
      <c r="T18" s="42">
        <v>12</v>
      </c>
      <c r="U18" s="58">
        <v>34.795000000000002</v>
      </c>
      <c r="V18" s="43" t="s">
        <v>153</v>
      </c>
      <c r="W18" s="43" t="s">
        <v>154</v>
      </c>
    </row>
    <row r="19" spans="2:23" s="41" customFormat="1" ht="32.25" customHeight="1" x14ac:dyDescent="0.25">
      <c r="B19" s="37">
        <v>2</v>
      </c>
      <c r="C19" s="38">
        <v>44255</v>
      </c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52</v>
      </c>
      <c r="J19" s="37" t="s">
        <v>52</v>
      </c>
      <c r="K19" s="37" t="s">
        <v>52</v>
      </c>
      <c r="L19" s="37" t="s">
        <v>52</v>
      </c>
      <c r="M19" s="37" t="s">
        <v>52</v>
      </c>
      <c r="N19" s="37" t="s">
        <v>52</v>
      </c>
      <c r="O19" s="37" t="s">
        <v>53</v>
      </c>
      <c r="P19" s="37" t="s">
        <v>52</v>
      </c>
      <c r="Q19" s="37" t="s">
        <v>68</v>
      </c>
      <c r="R19" s="39">
        <f t="shared" ref="R19" si="1">U19/T19</f>
        <v>0.50166666666666659</v>
      </c>
      <c r="S19" s="37" t="s">
        <v>51</v>
      </c>
      <c r="T19" s="42">
        <v>12</v>
      </c>
      <c r="U19" s="58">
        <v>6.02</v>
      </c>
      <c r="V19" s="43" t="s">
        <v>145</v>
      </c>
      <c r="W19" s="43" t="s">
        <v>146</v>
      </c>
    </row>
    <row r="20" spans="2:23" s="41" customFormat="1" ht="32.25" customHeight="1" x14ac:dyDescent="0.25">
      <c r="B20" s="37">
        <v>3</v>
      </c>
      <c r="C20" s="38">
        <v>44255</v>
      </c>
      <c r="D20" s="37" t="s">
        <v>52</v>
      </c>
      <c r="E20" s="37" t="s">
        <v>52</v>
      </c>
      <c r="F20" s="37" t="s">
        <v>52</v>
      </c>
      <c r="G20" s="37" t="s">
        <v>52</v>
      </c>
      <c r="H20" s="37" t="s">
        <v>52</v>
      </c>
      <c r="I20" s="37" t="s">
        <v>52</v>
      </c>
      <c r="J20" s="37" t="s">
        <v>52</v>
      </c>
      <c r="K20" s="37" t="s">
        <v>52</v>
      </c>
      <c r="L20" s="37" t="s">
        <v>52</v>
      </c>
      <c r="M20" s="37" t="s">
        <v>52</v>
      </c>
      <c r="N20" s="37" t="s">
        <v>52</v>
      </c>
      <c r="O20" s="37" t="s">
        <v>53</v>
      </c>
      <c r="P20" s="37" t="s">
        <v>52</v>
      </c>
      <c r="Q20" s="37" t="s">
        <v>68</v>
      </c>
      <c r="R20" s="39">
        <f t="shared" ref="R20" si="2">U20/T20</f>
        <v>1.1476470588235295</v>
      </c>
      <c r="S20" s="37" t="s">
        <v>51</v>
      </c>
      <c r="T20" s="42">
        <v>17</v>
      </c>
      <c r="U20" s="54">
        <v>19.510000000000002</v>
      </c>
      <c r="V20" s="43" t="s">
        <v>118</v>
      </c>
      <c r="W20" s="40" t="s">
        <v>119</v>
      </c>
    </row>
    <row r="21" spans="2:23" s="41" customFormat="1" ht="32.25" customHeight="1" x14ac:dyDescent="0.25">
      <c r="B21" s="37">
        <v>4</v>
      </c>
      <c r="C21" s="38">
        <v>44255</v>
      </c>
      <c r="D21" s="37" t="s">
        <v>52</v>
      </c>
      <c r="E21" s="37" t="s">
        <v>52</v>
      </c>
      <c r="F21" s="37" t="s">
        <v>52</v>
      </c>
      <c r="G21" s="37" t="s">
        <v>52</v>
      </c>
      <c r="H21" s="37" t="s">
        <v>52</v>
      </c>
      <c r="I21" s="37" t="s">
        <v>52</v>
      </c>
      <c r="J21" s="37" t="s">
        <v>52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53</v>
      </c>
      <c r="P21" s="37" t="s">
        <v>52</v>
      </c>
      <c r="Q21" s="37" t="s">
        <v>50</v>
      </c>
      <c r="R21" s="39">
        <f t="shared" ref="R21" si="3">U21/T21</f>
        <v>1.93075</v>
      </c>
      <c r="S21" s="37" t="s">
        <v>51</v>
      </c>
      <c r="T21" s="42">
        <v>4</v>
      </c>
      <c r="U21" s="54">
        <v>7.7229999999999999</v>
      </c>
      <c r="V21" s="43" t="s">
        <v>99</v>
      </c>
      <c r="W21" s="40" t="s">
        <v>113</v>
      </c>
    </row>
    <row r="22" spans="2:23" s="41" customFormat="1" ht="36.75" customHeight="1" x14ac:dyDescent="0.25">
      <c r="B22" s="37">
        <v>5</v>
      </c>
      <c r="C22" s="38">
        <v>44255</v>
      </c>
      <c r="D22" s="37" t="s">
        <v>52</v>
      </c>
      <c r="E22" s="37" t="s">
        <v>52</v>
      </c>
      <c r="F22" s="37" t="s">
        <v>52</v>
      </c>
      <c r="G22" s="37" t="s">
        <v>52</v>
      </c>
      <c r="H22" s="37" t="s">
        <v>52</v>
      </c>
      <c r="I22" s="37" t="s">
        <v>52</v>
      </c>
      <c r="J22" s="37" t="s">
        <v>52</v>
      </c>
      <c r="K22" s="37" t="s">
        <v>52</v>
      </c>
      <c r="L22" s="37" t="s">
        <v>52</v>
      </c>
      <c r="M22" s="37" t="s">
        <v>52</v>
      </c>
      <c r="N22" s="37" t="s">
        <v>52</v>
      </c>
      <c r="O22" s="37" t="s">
        <v>53</v>
      </c>
      <c r="P22" s="37" t="s">
        <v>52</v>
      </c>
      <c r="Q22" s="37" t="s">
        <v>50</v>
      </c>
      <c r="R22" s="39">
        <f t="shared" ref="R22" si="4">U22/T22</f>
        <v>1.7337499999999999</v>
      </c>
      <c r="S22" s="37" t="s">
        <v>51</v>
      </c>
      <c r="T22" s="44">
        <v>4</v>
      </c>
      <c r="U22" s="54">
        <v>6.9349999999999996</v>
      </c>
      <c r="V22" s="52" t="s">
        <v>94</v>
      </c>
      <c r="W22" s="43" t="s">
        <v>143</v>
      </c>
    </row>
    <row r="23" spans="2:23" s="41" customFormat="1" ht="36.75" customHeight="1" x14ac:dyDescent="0.25">
      <c r="B23" s="37">
        <v>6</v>
      </c>
      <c r="C23" s="38">
        <v>44255</v>
      </c>
      <c r="D23" s="37" t="s">
        <v>52</v>
      </c>
      <c r="E23" s="37" t="s">
        <v>52</v>
      </c>
      <c r="F23" s="37" t="s">
        <v>52</v>
      </c>
      <c r="G23" s="37" t="s">
        <v>52</v>
      </c>
      <c r="H23" s="37" t="s">
        <v>52</v>
      </c>
      <c r="I23" s="37" t="s">
        <v>52</v>
      </c>
      <c r="J23" s="37" t="s">
        <v>52</v>
      </c>
      <c r="K23" s="37" t="s">
        <v>52</v>
      </c>
      <c r="L23" s="37" t="s">
        <v>52</v>
      </c>
      <c r="M23" s="37" t="s">
        <v>52</v>
      </c>
      <c r="N23" s="37" t="s">
        <v>52</v>
      </c>
      <c r="O23" s="37" t="s">
        <v>53</v>
      </c>
      <c r="P23" s="37" t="s">
        <v>52</v>
      </c>
      <c r="Q23" s="37" t="s">
        <v>68</v>
      </c>
      <c r="R23" s="39">
        <f t="shared" ref="R23:R24" si="5">U23/T23</f>
        <v>1.6675</v>
      </c>
      <c r="S23" s="37" t="s">
        <v>51</v>
      </c>
      <c r="T23" s="42">
        <v>4</v>
      </c>
      <c r="U23" s="54">
        <v>6.67</v>
      </c>
      <c r="V23" s="52" t="s">
        <v>148</v>
      </c>
      <c r="W23" s="43" t="s">
        <v>149</v>
      </c>
    </row>
    <row r="24" spans="2:23" s="41" customFormat="1" ht="47.25" customHeight="1" x14ac:dyDescent="0.25">
      <c r="B24" s="37">
        <v>7</v>
      </c>
      <c r="C24" s="38">
        <v>44255</v>
      </c>
      <c r="D24" s="37" t="s">
        <v>52</v>
      </c>
      <c r="E24" s="37" t="s">
        <v>52</v>
      </c>
      <c r="F24" s="37" t="s">
        <v>52</v>
      </c>
      <c r="G24" s="37" t="s">
        <v>52</v>
      </c>
      <c r="H24" s="37" t="s">
        <v>52</v>
      </c>
      <c r="I24" s="37" t="s">
        <v>52</v>
      </c>
      <c r="J24" s="37" t="s">
        <v>52</v>
      </c>
      <c r="K24" s="37" t="s">
        <v>52</v>
      </c>
      <c r="L24" s="37" t="s">
        <v>52</v>
      </c>
      <c r="M24" s="37" t="s">
        <v>52</v>
      </c>
      <c r="N24" s="37" t="s">
        <v>52</v>
      </c>
      <c r="O24" s="37" t="s">
        <v>53</v>
      </c>
      <c r="P24" s="37" t="s">
        <v>52</v>
      </c>
      <c r="Q24" s="37" t="s">
        <v>70</v>
      </c>
      <c r="R24" s="39">
        <f t="shared" si="5"/>
        <v>3.9723837461973051</v>
      </c>
      <c r="S24" s="37" t="s">
        <v>69</v>
      </c>
      <c r="T24" s="39">
        <v>18.408000000000001</v>
      </c>
      <c r="U24" s="58">
        <v>73.123639999999995</v>
      </c>
      <c r="V24" s="40" t="s">
        <v>89</v>
      </c>
      <c r="W24" s="43" t="s">
        <v>115</v>
      </c>
    </row>
    <row r="25" spans="2:23" s="47" customFormat="1" ht="49.5" customHeight="1" x14ac:dyDescent="0.25">
      <c r="B25" s="37">
        <v>8</v>
      </c>
      <c r="C25" s="38">
        <v>44255</v>
      </c>
      <c r="D25" s="37" t="s">
        <v>52</v>
      </c>
      <c r="E25" s="37" t="s">
        <v>52</v>
      </c>
      <c r="F25" s="37" t="s">
        <v>52</v>
      </c>
      <c r="G25" s="37" t="s">
        <v>52</v>
      </c>
      <c r="H25" s="37" t="s">
        <v>52</v>
      </c>
      <c r="I25" s="37" t="s">
        <v>52</v>
      </c>
      <c r="J25" s="37" t="s">
        <v>52</v>
      </c>
      <c r="K25" s="37" t="s">
        <v>52</v>
      </c>
      <c r="L25" s="37" t="s">
        <v>52</v>
      </c>
      <c r="M25" s="37" t="s">
        <v>52</v>
      </c>
      <c r="N25" s="37" t="s">
        <v>52</v>
      </c>
      <c r="O25" s="37" t="s">
        <v>53</v>
      </c>
      <c r="P25" s="37" t="s">
        <v>52</v>
      </c>
      <c r="Q25" s="37" t="s">
        <v>73</v>
      </c>
      <c r="R25" s="39">
        <f>U25/T25</f>
        <v>10.569000000000001</v>
      </c>
      <c r="S25" s="37" t="s">
        <v>51</v>
      </c>
      <c r="T25" s="42">
        <v>3</v>
      </c>
      <c r="U25" s="54">
        <v>31.707000000000001</v>
      </c>
      <c r="V25" s="40" t="s">
        <v>74</v>
      </c>
      <c r="W25" s="43" t="s">
        <v>142</v>
      </c>
    </row>
    <row r="26" spans="2:23" s="20" customFormat="1" ht="36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x14ac:dyDescent="0.25">
      <c r="B27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2" zoomScaleNormal="82" workbookViewId="0">
      <selection activeCell="Q31" sqref="Q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0" customHeight="1" x14ac:dyDescent="0.25">
      <c r="B18" s="57" t="s">
        <v>52</v>
      </c>
      <c r="C18" s="57" t="s">
        <v>52</v>
      </c>
      <c r="D18" s="57" t="s">
        <v>52</v>
      </c>
      <c r="E18" s="57" t="s">
        <v>52</v>
      </c>
      <c r="F18" s="57" t="s">
        <v>52</v>
      </c>
      <c r="G18" s="57" t="s">
        <v>52</v>
      </c>
      <c r="H18" s="57" t="s">
        <v>52</v>
      </c>
      <c r="I18" s="57" t="s">
        <v>52</v>
      </c>
      <c r="J18" s="57" t="s">
        <v>52</v>
      </c>
      <c r="K18" s="57" t="s">
        <v>52</v>
      </c>
      <c r="L18" s="57" t="s">
        <v>52</v>
      </c>
      <c r="M18" s="57" t="s">
        <v>52</v>
      </c>
      <c r="N18" s="57" t="s">
        <v>52</v>
      </c>
      <c r="O18" s="57" t="s">
        <v>52</v>
      </c>
      <c r="P18" s="57" t="s">
        <v>52</v>
      </c>
      <c r="Q18" s="57" t="s">
        <v>52</v>
      </c>
      <c r="R18" s="57" t="s">
        <v>52</v>
      </c>
      <c r="S18" s="57" t="s">
        <v>52</v>
      </c>
      <c r="T18" s="57" t="s">
        <v>52</v>
      </c>
      <c r="U18" s="57" t="s">
        <v>52</v>
      </c>
      <c r="V18" s="57" t="s">
        <v>52</v>
      </c>
      <c r="W18" s="57" t="s">
        <v>52</v>
      </c>
    </row>
    <row r="19" spans="2:23" s="41" customFormat="1" ht="30" customHeight="1" x14ac:dyDescent="0.25">
      <c r="B19" s="57" t="s">
        <v>52</v>
      </c>
      <c r="C19" s="57" t="s">
        <v>52</v>
      </c>
      <c r="D19" s="57" t="s">
        <v>52</v>
      </c>
      <c r="E19" s="57" t="s">
        <v>52</v>
      </c>
      <c r="F19" s="57" t="s">
        <v>52</v>
      </c>
      <c r="G19" s="57" t="s">
        <v>52</v>
      </c>
      <c r="H19" s="57" t="s">
        <v>52</v>
      </c>
      <c r="I19" s="57" t="s">
        <v>52</v>
      </c>
      <c r="J19" s="57" t="s">
        <v>52</v>
      </c>
      <c r="K19" s="57" t="s">
        <v>52</v>
      </c>
      <c r="L19" s="57" t="s">
        <v>52</v>
      </c>
      <c r="M19" s="57" t="s">
        <v>52</v>
      </c>
      <c r="N19" s="57" t="s">
        <v>52</v>
      </c>
      <c r="O19" s="57" t="s">
        <v>52</v>
      </c>
      <c r="P19" s="57" t="s">
        <v>52</v>
      </c>
      <c r="Q19" s="57" t="s">
        <v>52</v>
      </c>
      <c r="R19" s="57" t="s">
        <v>52</v>
      </c>
      <c r="S19" s="57" t="s">
        <v>52</v>
      </c>
      <c r="T19" s="57" t="s">
        <v>52</v>
      </c>
      <c r="U19" s="57" t="s">
        <v>52</v>
      </c>
      <c r="V19" s="57" t="s">
        <v>52</v>
      </c>
      <c r="W19" s="57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N34" sqref="N34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3" customWidth="1"/>
    <col min="23" max="23" width="2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63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40.5" customHeight="1" x14ac:dyDescent="0.25">
      <c r="B18" s="56" t="s">
        <v>52</v>
      </c>
      <c r="C18" s="56" t="s">
        <v>52</v>
      </c>
      <c r="D18" s="56" t="s">
        <v>52</v>
      </c>
      <c r="E18" s="56" t="s">
        <v>52</v>
      </c>
      <c r="F18" s="56" t="s">
        <v>52</v>
      </c>
      <c r="G18" s="56" t="s">
        <v>52</v>
      </c>
      <c r="H18" s="56" t="s">
        <v>52</v>
      </c>
      <c r="I18" s="56" t="s">
        <v>52</v>
      </c>
      <c r="J18" s="56" t="s">
        <v>52</v>
      </c>
      <c r="K18" s="56" t="s">
        <v>52</v>
      </c>
      <c r="L18" s="56" t="s">
        <v>52</v>
      </c>
      <c r="M18" s="56" t="s">
        <v>52</v>
      </c>
      <c r="N18" s="56" t="s">
        <v>52</v>
      </c>
      <c r="O18" s="56" t="s">
        <v>52</v>
      </c>
      <c r="P18" s="56" t="s">
        <v>52</v>
      </c>
      <c r="Q18" s="56" t="s">
        <v>52</v>
      </c>
      <c r="R18" s="56" t="s">
        <v>52</v>
      </c>
      <c r="S18" s="56" t="s">
        <v>52</v>
      </c>
      <c r="T18" s="56" t="s">
        <v>52</v>
      </c>
      <c r="U18" s="56" t="s">
        <v>52</v>
      </c>
      <c r="V18" s="56" t="s">
        <v>52</v>
      </c>
      <c r="W18" s="56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M29" sqref="M29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51" customHeight="1" x14ac:dyDescent="0.25">
      <c r="B18" s="37">
        <v>1</v>
      </c>
      <c r="C18" s="48">
        <v>44255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53</v>
      </c>
      <c r="P18" s="37" t="s">
        <v>52</v>
      </c>
      <c r="Q18" s="37" t="s">
        <v>100</v>
      </c>
      <c r="R18" s="39">
        <f>U18/T18</f>
        <v>2.6245750000000001</v>
      </c>
      <c r="S18" s="37" t="s">
        <v>51</v>
      </c>
      <c r="T18" s="37">
        <v>2</v>
      </c>
      <c r="U18" s="39">
        <v>5.2491500000000002</v>
      </c>
      <c r="V18" s="37" t="s">
        <v>98</v>
      </c>
      <c r="W18" s="37" t="s">
        <v>155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O32" sqref="O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1" sqref="Q31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22.5" customHeight="1" x14ac:dyDescent="0.25">
      <c r="B18" s="37" t="s">
        <v>52</v>
      </c>
      <c r="C18" s="37" t="s">
        <v>52</v>
      </c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52</v>
      </c>
      <c r="J18" s="37" t="s">
        <v>52</v>
      </c>
      <c r="K18" s="37" t="s">
        <v>52</v>
      </c>
      <c r="L18" s="37" t="s">
        <v>52</v>
      </c>
      <c r="M18" s="37" t="s">
        <v>52</v>
      </c>
      <c r="N18" s="37" t="s">
        <v>52</v>
      </c>
      <c r="O18" s="37" t="s">
        <v>52</v>
      </c>
      <c r="P18" s="37" t="s">
        <v>52</v>
      </c>
      <c r="Q18" s="37" t="s">
        <v>52</v>
      </c>
      <c r="R18" s="37" t="s">
        <v>52</v>
      </c>
      <c r="S18" s="37" t="s">
        <v>52</v>
      </c>
      <c r="T18" s="37" t="s">
        <v>52</v>
      </c>
      <c r="U18" s="37" t="s">
        <v>52</v>
      </c>
      <c r="V18" s="37" t="s">
        <v>52</v>
      </c>
      <c r="W18" s="37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0" t="s">
        <v>4</v>
      </c>
      <c r="C12" s="70" t="s">
        <v>5</v>
      </c>
      <c r="D12" s="70" t="s">
        <v>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11</v>
      </c>
      <c r="V12" s="70" t="s">
        <v>12</v>
      </c>
      <c r="W12" s="70" t="s">
        <v>13</v>
      </c>
    </row>
    <row r="13" spans="2:23" s="7" customFormat="1" ht="15.75" x14ac:dyDescent="0.25">
      <c r="B13" s="70"/>
      <c r="C13" s="70"/>
      <c r="D13" s="70" t="s">
        <v>14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15</v>
      </c>
      <c r="P13" s="70"/>
      <c r="Q13" s="70"/>
      <c r="R13" s="70"/>
      <c r="S13" s="70"/>
      <c r="T13" s="70"/>
      <c r="U13" s="70"/>
      <c r="V13" s="70"/>
      <c r="W13" s="70"/>
    </row>
    <row r="14" spans="2:23" s="7" customFormat="1" ht="15.75" x14ac:dyDescent="0.25">
      <c r="B14" s="70"/>
      <c r="C14" s="70"/>
      <c r="D14" s="70" t="s">
        <v>16</v>
      </c>
      <c r="E14" s="70"/>
      <c r="F14" s="70"/>
      <c r="G14" s="70"/>
      <c r="H14" s="70"/>
      <c r="I14" s="70"/>
      <c r="J14" s="70"/>
      <c r="K14" s="70"/>
      <c r="L14" s="70"/>
      <c r="M14" s="70"/>
      <c r="N14" s="70" t="s">
        <v>17</v>
      </c>
      <c r="O14" s="70"/>
      <c r="P14" s="70"/>
      <c r="Q14" s="70"/>
      <c r="R14" s="70"/>
      <c r="S14" s="70"/>
      <c r="T14" s="70"/>
      <c r="U14" s="70"/>
      <c r="V14" s="70"/>
      <c r="W14" s="70"/>
    </row>
    <row r="15" spans="2:23" s="7" customFormat="1" ht="31.5" customHeight="1" x14ac:dyDescent="0.25">
      <c r="B15" s="70"/>
      <c r="C15" s="70"/>
      <c r="D15" s="70" t="s">
        <v>18</v>
      </c>
      <c r="E15" s="70"/>
      <c r="F15" s="70"/>
      <c r="G15" s="70" t="s">
        <v>19</v>
      </c>
      <c r="H15" s="70"/>
      <c r="I15" s="70"/>
      <c r="J15" s="70" t="s">
        <v>20</v>
      </c>
      <c r="K15" s="70"/>
      <c r="L15" s="70" t="s">
        <v>21</v>
      </c>
      <c r="M15" s="70"/>
      <c r="N15" s="70"/>
      <c r="O15" s="70" t="s">
        <v>22</v>
      </c>
      <c r="P15" s="70" t="s">
        <v>23</v>
      </c>
      <c r="Q15" s="70"/>
      <c r="R15" s="70"/>
      <c r="S15" s="70"/>
      <c r="T15" s="70"/>
      <c r="U15" s="70"/>
      <c r="V15" s="70"/>
      <c r="W15" s="70"/>
    </row>
    <row r="16" spans="2:23" s="7" customFormat="1" ht="78.75" x14ac:dyDescent="0.25">
      <c r="B16" s="70"/>
      <c r="C16" s="7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7" t="s">
        <v>52</v>
      </c>
      <c r="C18" s="27" t="s">
        <v>52</v>
      </c>
      <c r="D18" s="27" t="s">
        <v>52</v>
      </c>
      <c r="E18" s="27" t="s">
        <v>52</v>
      </c>
      <c r="F18" s="27" t="s">
        <v>52</v>
      </c>
      <c r="G18" s="27" t="s">
        <v>52</v>
      </c>
      <c r="H18" s="27" t="s">
        <v>52</v>
      </c>
      <c r="I18" s="27" t="s">
        <v>52</v>
      </c>
      <c r="J18" s="27" t="s">
        <v>52</v>
      </c>
      <c r="K18" s="27" t="s">
        <v>52</v>
      </c>
      <c r="L18" s="27" t="s">
        <v>52</v>
      </c>
      <c r="M18" s="27" t="s">
        <v>52</v>
      </c>
      <c r="N18" s="27" t="s">
        <v>52</v>
      </c>
      <c r="O18" s="27" t="s">
        <v>52</v>
      </c>
      <c r="P18" s="27" t="s">
        <v>52</v>
      </c>
      <c r="Q18" s="27" t="s">
        <v>52</v>
      </c>
      <c r="R18" s="27" t="s">
        <v>52</v>
      </c>
      <c r="S18" s="27" t="s">
        <v>52</v>
      </c>
      <c r="T18" s="27" t="s">
        <v>52</v>
      </c>
      <c r="U18" s="27" t="s">
        <v>52</v>
      </c>
      <c r="V18" s="27" t="s">
        <v>52</v>
      </c>
      <c r="W18" s="27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10.04.2021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2021-04-08T13:12:31Z</dcterms:modified>
</cp:coreProperties>
</file>