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765" windowWidth="14805" windowHeight="7350" tabRatio="941" firstSheet="2" activeTab="10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40" i="12" l="1"/>
  <c r="R36" i="12" l="1"/>
  <c r="U28" i="12"/>
  <c r="R29" i="4"/>
  <c r="R28" i="4"/>
  <c r="R35" i="12"/>
  <c r="T21" i="12" l="1"/>
  <c r="T23" i="12"/>
  <c r="R30" i="12"/>
  <c r="R20" i="4"/>
  <c r="R20" i="12"/>
  <c r="R41" i="12" l="1"/>
  <c r="R31" i="12"/>
  <c r="R26" i="12"/>
  <c r="R25" i="12"/>
  <c r="R39" i="12"/>
  <c r="R27" i="4"/>
  <c r="R34" i="12" l="1"/>
  <c r="R25" i="4" l="1"/>
  <c r="R24" i="4" l="1"/>
  <c r="R22" i="12"/>
  <c r="R21" i="4" l="1"/>
  <c r="R18" i="7" l="1"/>
  <c r="R18" i="12"/>
  <c r="R19" i="12" l="1"/>
  <c r="R30" i="4"/>
  <c r="R33" i="12"/>
  <c r="R22" i="4" l="1"/>
  <c r="R26" i="4" l="1"/>
  <c r="R23" i="4"/>
  <c r="R19" i="4" l="1"/>
  <c r="R23" i="12" l="1"/>
  <c r="R19" i="1" l="1"/>
  <c r="R18" i="13"/>
  <c r="R32" i="4" l="1"/>
  <c r="R27" i="12" l="1"/>
  <c r="R31" i="4" l="1"/>
  <c r="R18" i="4" l="1"/>
  <c r="R42" i="12" l="1"/>
  <c r="R38" i="12"/>
  <c r="R37" i="12"/>
  <c r="R32" i="12"/>
  <c r="R29" i="12"/>
  <c r="R28" i="12"/>
  <c r="R24" i="12"/>
  <c r="R21" i="12" l="1"/>
  <c r="B20" i="13"/>
  <c r="B44" i="12"/>
  <c r="B20" i="11"/>
  <c r="B20" i="10"/>
  <c r="B21" i="9"/>
  <c r="B20" i="8"/>
  <c r="B20" i="7"/>
  <c r="B21" i="6"/>
  <c r="B20" i="5"/>
  <c r="B34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<sst xmlns="http://schemas.openxmlformats.org/spreadsheetml/2006/main" count="1344" uniqueCount="172">
  <si>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</si>
  <si>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</si>
  <si>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</si>
  <si>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</si>
  <si>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</si>
  <si>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</si>
  <si>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</si>
  <si>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</si>
  <si>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</si>
  <si>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</si>
  <si>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</si>
  <si>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</si>
  <si>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</si>
  <si>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</si>
  <si>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</si>
  <si>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</si>
  <si>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</si>
  <si>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</si>
  <si>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</si>
  <si>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</si>
  <si>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</si>
  <si>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</si>
  <si>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</si>
  <si>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</si>
  <si>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</si>
  <si>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</si>
  <si>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</si>
  <si>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</si>
  <si>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</si>
  <si>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</si>
  <si>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</si>
  <si>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</si>
  <si>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</si>
  <si>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</si>
  <si>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</si>
  <si>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</si>
  <si>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</si>
  <si>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</si>
  <si>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</si>
  <si>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</si>
  <si>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</si>
  <si>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</si>
  <si>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</si>
  <si>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</si>
  <si>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</si>
  <si>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</si>
  <si>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</si>
  <si>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</si>
  <si>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</si>
  <si>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</si>
  <si>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</si>
  <si>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</si>
  <si>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</si>
  <si>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</si>
  <si>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</si>
  <si>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</si>
  <si>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</si>
  <si>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</si>
  <si>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</si>
  <si>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</si>
  <si>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</si>
  <si>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</si>
  <si>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</si>
  <si>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МУП "ТО УТВиВ № 1 "МО Сургутский район</t>
  </si>
  <si>
    <t>Услуги связи (сотовая связь)</t>
  </si>
  <si>
    <t>ПАО "МТС"</t>
  </si>
  <si>
    <t>Услуги по организации предрейсовых и послерейсовых медицинских осмотров водителей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</si>
  <si>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</si>
  <si>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</si>
  <si>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</si>
  <si>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</si>
  <si>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</si>
  <si>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</si>
  <si>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</si>
  <si>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</si>
  <si>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</si>
  <si>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</si>
  <si>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</si>
  <si>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</si>
  <si>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</si>
  <si>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</si>
  <si>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</si>
  <si>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</si>
  <si>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</si>
  <si>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</si>
  <si>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</si>
  <si>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ООО "ВАЛДИМ"</t>
  </si>
  <si>
    <t>Услуги по обслуживанию, ремонту и диагностированию автотранспорта</t>
  </si>
  <si>
    <t>АО "ГазпромЭнергосбытТюмень"</t>
  </si>
  <si>
    <t>ООО "Гарант-ПроНет"</t>
  </si>
  <si>
    <t>АО "Софт Лайн Трейд"</t>
  </si>
  <si>
    <t>СТРАХОВАНИЕ ГРАЖДАНСКОЙ ОТВЕТСТВЕННОСТИ ВЛАДЕЛЬЦЕВ ТРАНСПОРТНЫХ СРЕДСТВ</t>
  </si>
  <si>
    <t>Страховое общество "Сургутнефтегаз"</t>
  </si>
  <si>
    <t>ООО "АКБ Сервис Плюс"</t>
  </si>
  <si>
    <t>Тепловая энергия</t>
  </si>
  <si>
    <t>Гкал</t>
  </si>
  <si>
    <t>Подготовка кадров и повышение квалификации</t>
  </si>
  <si>
    <t>человек</t>
  </si>
  <si>
    <t>ООО "АПБ"</t>
  </si>
  <si>
    <t>Услуги Техн. Обслуживания ОПС</t>
  </si>
  <si>
    <t>ООО "Атол"</t>
  </si>
  <si>
    <t>ООО "Деловые линии"</t>
  </si>
  <si>
    <t>Услуги доставки</t>
  </si>
  <si>
    <t>ИП Граховская А.В.</t>
  </si>
  <si>
    <t>часов</t>
  </si>
  <si>
    <t>Услуги транспортные</t>
  </si>
  <si>
    <t>Спец.одежда</t>
  </si>
  <si>
    <t>апрель 2020 г.</t>
  </si>
  <si>
    <t>* Информация представлена при наличии документов по состоянию на 07.05.2020</t>
  </si>
  <si>
    <t>№ 8 от 31.03.2020</t>
  </si>
  <si>
    <t>ООО "2Е"</t>
  </si>
  <si>
    <t>№ 84 от 31.03.2020</t>
  </si>
  <si>
    <t>ООО "Автоуниверсал"</t>
  </si>
  <si>
    <t>№ ЦБ00077913 от 31.03.2020</t>
  </si>
  <si>
    <t>№УТ-136 от 31.03.2020</t>
  </si>
  <si>
    <t>№ 226 от 31.03.2020</t>
  </si>
  <si>
    <t>№ 36197 от 31.03.2020</t>
  </si>
  <si>
    <t>№ 1034 от 31.03.2020</t>
  </si>
  <si>
    <t>№ 20033101094/05 от 31.03.2020</t>
  </si>
  <si>
    <t>№ 13717 от 31.03.2020</t>
  </si>
  <si>
    <t>№ 4010320080000387/08 от 31.03.2020</t>
  </si>
  <si>
    <t>№ 124 от 31.03.2020</t>
  </si>
  <si>
    <t>ИП Генюк А.Я.</t>
  </si>
  <si>
    <t>№ 36 от 31.03.2020</t>
  </si>
  <si>
    <t>№ 25336 от 31.03.2020</t>
  </si>
  <si>
    <t>№ 7125 от 31.03.2020</t>
  </si>
  <si>
    <t>№ 7126 от 31.03.2020</t>
  </si>
  <si>
    <t>№ 1114739/0002 от 31.03.2020</t>
  </si>
  <si>
    <t>Услуги по обслуживанию, ремонту и диагностированию оборудования</t>
  </si>
  <si>
    <t>ИП Зеленько П.Н.</t>
  </si>
  <si>
    <t>ООО "Лидер"</t>
  </si>
  <si>
    <t>№ 73 от 31.03.2020</t>
  </si>
  <si>
    <t>ООО "Лидер Шина"</t>
  </si>
  <si>
    <t>№ 2244 от 31.03.2020</t>
  </si>
  <si>
    <t>ООО "МотоТрейд"</t>
  </si>
  <si>
    <t>№ МТ00000116 от 31.03.2020</t>
  </si>
  <si>
    <t>№ 0010704/001814674 от 31.03.2020</t>
  </si>
  <si>
    <t>№ 2834 от 31.03.2020</t>
  </si>
  <si>
    <t>ООО "Навис"</t>
  </si>
  <si>
    <t>№ 97 от 31.03.2020</t>
  </si>
  <si>
    <t>№ 200 от 31.03.2020</t>
  </si>
  <si>
    <t>№ 12 от 31.03.2020</t>
  </si>
  <si>
    <t>№ 13 от 31.03.2020</t>
  </si>
  <si>
    <t>№ 14 от 31.03.2020</t>
  </si>
  <si>
    <t>АНО ДПО "Основа"</t>
  </si>
  <si>
    <t>№ 83 от 31.03.2020</t>
  </si>
  <si>
    <t>№ 235 от 31.03.2020</t>
  </si>
  <si>
    <t>АО "Первый"</t>
  </si>
  <si>
    <t>№ 1396 от 31.03.2020</t>
  </si>
  <si>
    <t>№ 758 от 31.03.2020</t>
  </si>
  <si>
    <t>№ Т033101043/073006 от 31.03.2020</t>
  </si>
  <si>
    <t>ООО "Прибор-ТК"</t>
  </si>
  <si>
    <t>№ 121 от 31.03.2020</t>
  </si>
  <si>
    <t>ООО ППФ Промстройпуть</t>
  </si>
  <si>
    <t>№ 15 от 31.03.2020</t>
  </si>
  <si>
    <t>АО "ПТС"</t>
  </si>
  <si>
    <t>№ 176 от 31.03.2020</t>
  </si>
  <si>
    <t>№ 5450780/12256037 от 31.03.2020</t>
  </si>
  <si>
    <t>ООО "СибАльянс"</t>
  </si>
  <si>
    <t>№30 от 31.03.2020</t>
  </si>
  <si>
    <t>№ Тr021521 от 31.03.2020</t>
  </si>
  <si>
    <t>№ МММ № 5016448372 от 31.03.2020</t>
  </si>
  <si>
    <t>ООО "СтройПартнёр"</t>
  </si>
  <si>
    <t>№ 3 от 31.03.2020</t>
  </si>
  <si>
    <t>№ 303 от 31.03.2020</t>
  </si>
  <si>
    <t>ООО ТСК "ТехноСварКомплект"</t>
  </si>
  <si>
    <t>№ ЦБ-1559/3 от 31.03.2020</t>
  </si>
  <si>
    <t>ООО "ТТС-Строй"</t>
  </si>
  <si>
    <t>№ 344 от 31.03.2020</t>
  </si>
  <si>
    <t>ЧУЗ КБ РЖД-Медицина</t>
  </si>
  <si>
    <t>Услуги медицинских осмотров</t>
  </si>
  <si>
    <t>№ 363 от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</si>
</sst>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0"/>
    <numFmt numFmtId="166" formatCode="#,##0.000"/>
    <numFmt numFmtId="167" formatCode="#,##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="84" zoomScaleNormal="84" workbookViewId="0">
      <selection activeCell="K27" sqref="K27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3.7109375" customWidth="1"/>
    <col min="15" max="15" width="13.8554687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107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5.75" customHeight="1" x14ac:dyDescent="0.25">
      <c r="B18" s="19">
        <v>1</v>
      </c>
      <c r="C18" s="20">
        <v>43921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56</v>
      </c>
      <c r="R18" s="21">
        <f>U18/T18</f>
        <v>6.0622422297779768E-3</v>
      </c>
      <c r="S18" s="19" t="s">
        <v>57</v>
      </c>
      <c r="T18" s="47">
        <v>12461.125716776167</v>
      </c>
      <c r="U18" s="47">
        <v>75.54236255081284</v>
      </c>
      <c r="V18" s="22" t="s">
        <v>55</v>
      </c>
      <c r="W18" s="19" t="s">
        <v>118</v>
      </c>
    </row>
    <row r="19" spans="2:23" s="23" customFormat="1" ht="60" customHeight="1" x14ac:dyDescent="0.25">
      <c r="B19" s="19">
        <v>2</v>
      </c>
      <c r="C19" s="20">
        <v>43921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56</v>
      </c>
      <c r="R19" s="21">
        <f>U19/T19</f>
        <v>6.3651300813008134E-3</v>
      </c>
      <c r="S19" s="19" t="s">
        <v>57</v>
      </c>
      <c r="T19" s="47">
        <v>1230</v>
      </c>
      <c r="U19" s="64">
        <v>7.82911</v>
      </c>
      <c r="V19" s="22" t="s">
        <v>88</v>
      </c>
      <c r="W19" s="19" t="s">
        <v>120</v>
      </c>
    </row>
    <row r="20" spans="2:23" s="29" customFormat="1" x14ac:dyDescent="0.25"/>
    <row r="21" spans="2:23" s="29" customFormat="1" x14ac:dyDescent="0.25"/>
    <row r="22" spans="2:23" s="29" customFormat="1" x14ac:dyDescent="0.25">
      <c r="B22" s="29" t="s">
        <v>108</v>
      </c>
      <c r="T22" s="56"/>
      <c r="U22" s="56"/>
    </row>
    <row r="23" spans="2:23" s="29" customFormat="1" ht="15.75" x14ac:dyDescent="0.25">
      <c r="R23" s="17"/>
      <c r="S23" s="51"/>
      <c r="T23" s="38"/>
      <c r="U23" s="38"/>
    </row>
    <row r="24" spans="2:23" s="29" customFormat="1" ht="15.75" x14ac:dyDescent="0.25">
      <c r="S24" s="52"/>
      <c r="T24" s="38"/>
      <c r="U24" s="38"/>
    </row>
    <row r="25" spans="2:23" s="29" customFormat="1" ht="15.75" x14ac:dyDescent="0.25">
      <c r="S25" s="52"/>
      <c r="T25" s="53"/>
      <c r="U25" s="53"/>
    </row>
    <row r="26" spans="2:23" s="29" customFormat="1" x14ac:dyDescent="0.25">
      <c r="S26" s="50"/>
      <c r="T26" s="68"/>
      <c r="U26" s="68"/>
    </row>
    <row r="27" spans="2:23" s="29" customFormat="1" x14ac:dyDescent="0.25">
      <c r="S27" s="50"/>
      <c r="T27" s="54"/>
      <c r="U27" s="54"/>
    </row>
    <row r="28" spans="2:23" x14ac:dyDescent="0.25">
      <c r="S28" s="16"/>
      <c r="U28" s="54"/>
    </row>
    <row r="29" spans="2:23" x14ac:dyDescent="0.25">
      <c r="T29" s="69"/>
      <c r="U29" s="69"/>
    </row>
    <row r="30" spans="2:23" x14ac:dyDescent="0.25">
      <c r="S30" s="15"/>
      <c r="T30" s="69"/>
      <c r="U30" s="69"/>
    </row>
    <row r="31" spans="2:23" x14ac:dyDescent="0.25">
      <c r="S31" s="15"/>
      <c r="T31" s="70"/>
      <c r="U31" s="71"/>
    </row>
    <row r="32" spans="2:23" x14ac:dyDescent="0.25">
      <c r="S32" s="15"/>
      <c r="T32" s="43"/>
      <c r="U32" s="43"/>
    </row>
    <row r="33" spans="20:21" x14ac:dyDescent="0.25">
      <c r="T33" s="37"/>
      <c r="U33" s="3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topLeftCell="A2" zoomScale="77" zoomScaleNormal="77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H37" sqref="H37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63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23" customFormat="1" ht="30" customHeight="1" x14ac:dyDescent="0.25">
      <c r="B18" s="19">
        <v>1</v>
      </c>
      <c r="C18" s="30">
        <v>43921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22" t="s">
        <v>58</v>
      </c>
      <c r="R18" s="26">
        <f>U18/T18</f>
        <v>29.98</v>
      </c>
      <c r="S18" s="19" t="s">
        <v>51</v>
      </c>
      <c r="T18" s="19">
        <v>1</v>
      </c>
      <c r="U18" s="26">
        <v>29.98</v>
      </c>
      <c r="V18" s="22" t="s">
        <v>90</v>
      </c>
      <c r="W18" s="22" t="s">
        <v>160</v>
      </c>
    </row>
    <row r="19" spans="2:23" s="23" customFormat="1" ht="23.25" customHeight="1" x14ac:dyDescent="0.25">
      <c r="B19" s="19">
        <v>2</v>
      </c>
      <c r="C19" s="30">
        <v>43921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22" t="s">
        <v>99</v>
      </c>
      <c r="R19" s="26">
        <f>U19/T19</f>
        <v>9.0210000000000008</v>
      </c>
      <c r="S19" s="19" t="s">
        <v>51</v>
      </c>
      <c r="T19" s="19">
        <v>1</v>
      </c>
      <c r="U19" s="26">
        <v>9.0210000000000008</v>
      </c>
      <c r="V19" s="22" t="s">
        <v>98</v>
      </c>
      <c r="W19" s="22" t="s">
        <v>115</v>
      </c>
    </row>
    <row r="20" spans="2:23" s="23" customFormat="1" ht="36" customHeight="1" x14ac:dyDescent="0.25">
      <c r="B20" s="19">
        <v>3</v>
      </c>
      <c r="C20" s="30">
        <v>43921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22" t="s">
        <v>58</v>
      </c>
      <c r="R20" s="26">
        <f>U20/T20</f>
        <v>3</v>
      </c>
      <c r="S20" s="19" t="s">
        <v>51</v>
      </c>
      <c r="T20" s="19">
        <v>1</v>
      </c>
      <c r="U20" s="26">
        <v>3</v>
      </c>
      <c r="V20" s="22" t="s">
        <v>110</v>
      </c>
      <c r="W20" s="22" t="s">
        <v>111</v>
      </c>
    </row>
    <row r="21" spans="2:23" s="29" customFormat="1" ht="15.75" x14ac:dyDescent="0.25">
      <c r="B21" s="19">
        <v>4</v>
      </c>
      <c r="C21" s="30">
        <v>43921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58" t="s">
        <v>59</v>
      </c>
      <c r="R21" s="59">
        <f>U21/T21</f>
        <v>0.21583563690698543</v>
      </c>
      <c r="S21" s="32" t="s">
        <v>95</v>
      </c>
      <c r="T21" s="59">
        <f>6.05+0.6425</f>
        <v>6.6924999999999999</v>
      </c>
      <c r="U21" s="60">
        <v>1.44448</v>
      </c>
      <c r="V21" s="61" t="s">
        <v>60</v>
      </c>
      <c r="W21" s="61" t="s">
        <v>126</v>
      </c>
    </row>
    <row r="22" spans="2:23" s="29" customFormat="1" ht="15.75" x14ac:dyDescent="0.25">
      <c r="B22" s="19">
        <v>5</v>
      </c>
      <c r="C22" s="20">
        <v>43921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58" t="s">
        <v>94</v>
      </c>
      <c r="R22" s="59">
        <f>U22/T22</f>
        <v>1.8119399892536936</v>
      </c>
      <c r="S22" s="32" t="s">
        <v>95</v>
      </c>
      <c r="T22" s="59">
        <v>56.949800000000003</v>
      </c>
      <c r="U22" s="60">
        <v>103.18962000000001</v>
      </c>
      <c r="V22" s="61" t="s">
        <v>60</v>
      </c>
      <c r="W22" s="61" t="s">
        <v>125</v>
      </c>
    </row>
    <row r="23" spans="2:23" s="29" customFormat="1" ht="15.75" x14ac:dyDescent="0.25">
      <c r="B23" s="19">
        <v>6</v>
      </c>
      <c r="C23" s="30">
        <v>43921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58" t="s">
        <v>85</v>
      </c>
      <c r="R23" s="59">
        <f>U23/T23</f>
        <v>8.6992241840556456E-2</v>
      </c>
      <c r="S23" s="32" t="s">
        <v>61</v>
      </c>
      <c r="T23" s="62">
        <f>31.33+6.05</f>
        <v>37.379999999999995</v>
      </c>
      <c r="U23" s="60">
        <v>3.25177</v>
      </c>
      <c r="V23" s="61" t="s">
        <v>84</v>
      </c>
      <c r="W23" s="61" t="s">
        <v>124</v>
      </c>
    </row>
    <row r="24" spans="2:23" s="23" customFormat="1" ht="34.5" customHeight="1" x14ac:dyDescent="0.25">
      <c r="B24" s="19">
        <v>7</v>
      </c>
      <c r="C24" s="20">
        <v>43921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28" t="s">
        <v>62</v>
      </c>
      <c r="R24" s="27">
        <f>U24/T24</f>
        <v>53.027900000000002</v>
      </c>
      <c r="S24" s="19" t="s">
        <v>54</v>
      </c>
      <c r="T24" s="32">
        <v>1</v>
      </c>
      <c r="U24" s="27">
        <v>53.027900000000002</v>
      </c>
      <c r="V24" s="22" t="s">
        <v>63</v>
      </c>
      <c r="W24" s="48" t="s">
        <v>137</v>
      </c>
    </row>
    <row r="25" spans="2:23" s="23" customFormat="1" ht="27.75" customHeight="1" x14ac:dyDescent="0.25">
      <c r="B25" s="19">
        <v>8</v>
      </c>
      <c r="C25" s="30">
        <v>43921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28" t="s">
        <v>62</v>
      </c>
      <c r="R25" s="27">
        <f>U25/T25</f>
        <v>5</v>
      </c>
      <c r="S25" s="19" t="s">
        <v>54</v>
      </c>
      <c r="T25" s="32">
        <v>1</v>
      </c>
      <c r="U25" s="27">
        <v>5</v>
      </c>
      <c r="V25" s="22" t="s">
        <v>103</v>
      </c>
      <c r="W25" s="48" t="s">
        <v>111</v>
      </c>
    </row>
    <row r="26" spans="2:23" s="23" customFormat="1" ht="27.75" customHeight="1" x14ac:dyDescent="0.25">
      <c r="B26" s="19">
        <v>9</v>
      </c>
      <c r="C26" s="20">
        <v>43921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28" t="s">
        <v>62</v>
      </c>
      <c r="R26" s="27">
        <f>U26/T26</f>
        <v>2</v>
      </c>
      <c r="S26" s="19" t="s">
        <v>54</v>
      </c>
      <c r="T26" s="32">
        <v>1</v>
      </c>
      <c r="U26" s="27">
        <v>2</v>
      </c>
      <c r="V26" s="22" t="s">
        <v>153</v>
      </c>
      <c r="W26" s="48" t="s">
        <v>154</v>
      </c>
    </row>
    <row r="27" spans="2:23" s="23" customFormat="1" ht="35.25" customHeight="1" x14ac:dyDescent="0.25">
      <c r="B27" s="19">
        <v>10</v>
      </c>
      <c r="C27" s="30">
        <v>43921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31" t="s">
        <v>78</v>
      </c>
      <c r="R27" s="27">
        <f>U27/T27</f>
        <v>3.6124200000000002</v>
      </c>
      <c r="S27" s="19" t="s">
        <v>51</v>
      </c>
      <c r="T27" s="32">
        <v>1</v>
      </c>
      <c r="U27" s="27">
        <v>3.6124200000000002</v>
      </c>
      <c r="V27" s="22" t="s">
        <v>77</v>
      </c>
      <c r="W27" s="48" t="s">
        <v>140</v>
      </c>
    </row>
    <row r="28" spans="2:23" s="23" customFormat="1" ht="31.5" x14ac:dyDescent="0.25">
      <c r="B28" s="19">
        <v>11</v>
      </c>
      <c r="C28" s="30">
        <v>43921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28" t="s">
        <v>64</v>
      </c>
      <c r="R28" s="27">
        <f>U28/T28</f>
        <v>16.68816</v>
      </c>
      <c r="S28" s="19" t="s">
        <v>54</v>
      </c>
      <c r="T28" s="32">
        <v>1</v>
      </c>
      <c r="U28" s="27">
        <f>6.88537+9.80279</f>
        <v>16.68816</v>
      </c>
      <c r="V28" s="28" t="s">
        <v>65</v>
      </c>
      <c r="W28" s="31" t="s">
        <v>136</v>
      </c>
    </row>
    <row r="29" spans="2:23" s="23" customFormat="1" ht="50.25" customHeight="1" x14ac:dyDescent="0.25">
      <c r="B29" s="19">
        <v>12</v>
      </c>
      <c r="C29" s="30">
        <v>43921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31" t="s">
        <v>66</v>
      </c>
      <c r="R29" s="27">
        <f>U29/T29</f>
        <v>47.226500000000001</v>
      </c>
      <c r="S29" s="19" t="s">
        <v>54</v>
      </c>
      <c r="T29" s="32">
        <v>1</v>
      </c>
      <c r="U29" s="27">
        <v>47.226500000000001</v>
      </c>
      <c r="V29" s="28" t="s">
        <v>67</v>
      </c>
      <c r="W29" s="28" t="s">
        <v>142</v>
      </c>
    </row>
    <row r="30" spans="2:23" s="23" customFormat="1" ht="50.25" customHeight="1" x14ac:dyDescent="0.25">
      <c r="B30" s="19">
        <v>13</v>
      </c>
      <c r="C30" s="30">
        <v>43921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22" t="s">
        <v>87</v>
      </c>
      <c r="R30" s="27">
        <f t="shared" ref="R30" si="0">U30/T30</f>
        <v>6.75</v>
      </c>
      <c r="S30" s="19" t="s">
        <v>51</v>
      </c>
      <c r="T30" s="32">
        <v>1</v>
      </c>
      <c r="U30" s="27">
        <v>6.75</v>
      </c>
      <c r="V30" s="28" t="s">
        <v>122</v>
      </c>
      <c r="W30" s="28" t="s">
        <v>123</v>
      </c>
    </row>
    <row r="31" spans="2:23" s="23" customFormat="1" ht="17.25" customHeight="1" x14ac:dyDescent="0.25">
      <c r="B31" s="19">
        <v>14</v>
      </c>
      <c r="C31" s="30">
        <v>43921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52</v>
      </c>
      <c r="I31" s="19" t="s">
        <v>52</v>
      </c>
      <c r="J31" s="19" t="s">
        <v>52</v>
      </c>
      <c r="K31" s="19" t="s">
        <v>52</v>
      </c>
      <c r="L31" s="19" t="s">
        <v>52</v>
      </c>
      <c r="M31" s="19" t="s">
        <v>52</v>
      </c>
      <c r="N31" s="19" t="s">
        <v>52</v>
      </c>
      <c r="O31" s="19" t="s">
        <v>53</v>
      </c>
      <c r="P31" s="19" t="s">
        <v>52</v>
      </c>
      <c r="Q31" s="22" t="s">
        <v>105</v>
      </c>
      <c r="R31" s="27">
        <f>U31/T31</f>
        <v>3.84</v>
      </c>
      <c r="S31" s="19" t="s">
        <v>104</v>
      </c>
      <c r="T31" s="32">
        <v>17</v>
      </c>
      <c r="U31" s="27">
        <v>65.28</v>
      </c>
      <c r="V31" s="28" t="s">
        <v>67</v>
      </c>
      <c r="W31" s="28" t="s">
        <v>143</v>
      </c>
    </row>
    <row r="32" spans="2:23" s="23" customFormat="1" ht="15.75" x14ac:dyDescent="0.25">
      <c r="B32" s="19">
        <v>15</v>
      </c>
      <c r="C32" s="30">
        <v>43921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53</v>
      </c>
      <c r="P32" s="19" t="s">
        <v>52</v>
      </c>
      <c r="Q32" s="28" t="s">
        <v>62</v>
      </c>
      <c r="R32" s="27">
        <f>U32/T32</f>
        <v>150</v>
      </c>
      <c r="S32" s="19" t="s">
        <v>54</v>
      </c>
      <c r="T32" s="32">
        <v>1</v>
      </c>
      <c r="U32" s="27">
        <v>150</v>
      </c>
      <c r="V32" s="28" t="s">
        <v>67</v>
      </c>
      <c r="W32" s="28" t="s">
        <v>141</v>
      </c>
    </row>
    <row r="33" spans="2:23" s="23" customFormat="1" ht="31.5" x14ac:dyDescent="0.25">
      <c r="B33" s="19">
        <v>16</v>
      </c>
      <c r="C33" s="30">
        <v>43921</v>
      </c>
      <c r="D33" s="19" t="s">
        <v>52</v>
      </c>
      <c r="E33" s="19" t="s">
        <v>52</v>
      </c>
      <c r="F33" s="19" t="s">
        <v>52</v>
      </c>
      <c r="G33" s="19" t="s">
        <v>52</v>
      </c>
      <c r="H33" s="19" t="s">
        <v>52</v>
      </c>
      <c r="I33" s="19" t="s">
        <v>52</v>
      </c>
      <c r="J33" s="19" t="s">
        <v>52</v>
      </c>
      <c r="K33" s="19" t="s">
        <v>52</v>
      </c>
      <c r="L33" s="19" t="s">
        <v>52</v>
      </c>
      <c r="M33" s="19" t="s">
        <v>52</v>
      </c>
      <c r="N33" s="19" t="s">
        <v>52</v>
      </c>
      <c r="O33" s="19" t="s">
        <v>53</v>
      </c>
      <c r="P33" s="19" t="s">
        <v>52</v>
      </c>
      <c r="Q33" s="31" t="s">
        <v>78</v>
      </c>
      <c r="R33" s="27">
        <f t="shared" ref="R33:R34" si="1">U33/T33</f>
        <v>28.552759999999999</v>
      </c>
      <c r="S33" s="19" t="s">
        <v>54</v>
      </c>
      <c r="T33" s="32">
        <v>1</v>
      </c>
      <c r="U33" s="27">
        <v>28.552759999999999</v>
      </c>
      <c r="V33" s="28" t="s">
        <v>89</v>
      </c>
      <c r="W33" s="28" t="s">
        <v>121</v>
      </c>
    </row>
    <row r="34" spans="2:23" s="23" customFormat="1" ht="31.5" x14ac:dyDescent="0.25">
      <c r="B34" s="19">
        <v>17</v>
      </c>
      <c r="C34" s="30">
        <v>43921</v>
      </c>
      <c r="D34" s="19" t="s">
        <v>52</v>
      </c>
      <c r="E34" s="19" t="s">
        <v>52</v>
      </c>
      <c r="F34" s="19" t="s">
        <v>52</v>
      </c>
      <c r="G34" s="19" t="s">
        <v>52</v>
      </c>
      <c r="H34" s="19" t="s">
        <v>52</v>
      </c>
      <c r="I34" s="19" t="s">
        <v>52</v>
      </c>
      <c r="J34" s="19" t="s">
        <v>52</v>
      </c>
      <c r="K34" s="19" t="s">
        <v>52</v>
      </c>
      <c r="L34" s="19" t="s">
        <v>52</v>
      </c>
      <c r="M34" s="19" t="s">
        <v>52</v>
      </c>
      <c r="N34" s="19" t="s">
        <v>52</v>
      </c>
      <c r="O34" s="19" t="s">
        <v>53</v>
      </c>
      <c r="P34" s="19" t="s">
        <v>52</v>
      </c>
      <c r="Q34" s="31" t="s">
        <v>58</v>
      </c>
      <c r="R34" s="27">
        <f t="shared" si="1"/>
        <v>2.2000000000000002</v>
      </c>
      <c r="S34" s="19" t="s">
        <v>54</v>
      </c>
      <c r="T34" s="32">
        <v>1</v>
      </c>
      <c r="U34" s="27">
        <v>2.2000000000000002</v>
      </c>
      <c r="V34" s="28" t="s">
        <v>100</v>
      </c>
      <c r="W34" s="28" t="s">
        <v>116</v>
      </c>
    </row>
    <row r="35" spans="2:23" s="23" customFormat="1" ht="41.25" customHeight="1" x14ac:dyDescent="0.25">
      <c r="B35" s="19">
        <v>18</v>
      </c>
      <c r="C35" s="30">
        <v>43921</v>
      </c>
      <c r="D35" s="19" t="s">
        <v>52</v>
      </c>
      <c r="E35" s="19" t="s">
        <v>52</v>
      </c>
      <c r="F35" s="19" t="s">
        <v>52</v>
      </c>
      <c r="G35" s="19" t="s">
        <v>52</v>
      </c>
      <c r="H35" s="19" t="s">
        <v>52</v>
      </c>
      <c r="I35" s="19" t="s">
        <v>52</v>
      </c>
      <c r="J35" s="19" t="s">
        <v>52</v>
      </c>
      <c r="K35" s="19" t="s">
        <v>52</v>
      </c>
      <c r="L35" s="19" t="s">
        <v>52</v>
      </c>
      <c r="M35" s="19" t="s">
        <v>52</v>
      </c>
      <c r="N35" s="19" t="s">
        <v>52</v>
      </c>
      <c r="O35" s="19" t="s">
        <v>53</v>
      </c>
      <c r="P35" s="19" t="s">
        <v>52</v>
      </c>
      <c r="Q35" s="22" t="s">
        <v>128</v>
      </c>
      <c r="R35" s="27">
        <f t="shared" ref="R35" si="2">U35/T35</f>
        <v>93</v>
      </c>
      <c r="S35" s="19" t="s">
        <v>51</v>
      </c>
      <c r="T35" s="32">
        <v>1</v>
      </c>
      <c r="U35" s="27">
        <v>93</v>
      </c>
      <c r="V35" s="28" t="s">
        <v>129</v>
      </c>
      <c r="W35" s="28" t="s">
        <v>109</v>
      </c>
    </row>
    <row r="36" spans="2:23" s="23" customFormat="1" ht="41.25" customHeight="1" x14ac:dyDescent="0.25">
      <c r="B36" s="19">
        <v>19</v>
      </c>
      <c r="C36" s="30">
        <v>43921</v>
      </c>
      <c r="D36" s="19" t="s">
        <v>52</v>
      </c>
      <c r="E36" s="19" t="s">
        <v>52</v>
      </c>
      <c r="F36" s="19" t="s">
        <v>52</v>
      </c>
      <c r="G36" s="19" t="s">
        <v>52</v>
      </c>
      <c r="H36" s="19" t="s">
        <v>52</v>
      </c>
      <c r="I36" s="19" t="s">
        <v>52</v>
      </c>
      <c r="J36" s="19" t="s">
        <v>52</v>
      </c>
      <c r="K36" s="19" t="s">
        <v>52</v>
      </c>
      <c r="L36" s="19" t="s">
        <v>52</v>
      </c>
      <c r="M36" s="19" t="s">
        <v>52</v>
      </c>
      <c r="N36" s="19" t="s">
        <v>52</v>
      </c>
      <c r="O36" s="19" t="s">
        <v>53</v>
      </c>
      <c r="P36" s="19" t="s">
        <v>52</v>
      </c>
      <c r="Q36" s="22" t="s">
        <v>128</v>
      </c>
      <c r="R36" s="27">
        <f t="shared" ref="R36" si="3">U36/T36</f>
        <v>13.5</v>
      </c>
      <c r="S36" s="19" t="s">
        <v>51</v>
      </c>
      <c r="T36" s="32">
        <v>1</v>
      </c>
      <c r="U36" s="27">
        <v>13.5</v>
      </c>
      <c r="V36" s="28" t="s">
        <v>138</v>
      </c>
      <c r="W36" s="28" t="s">
        <v>139</v>
      </c>
    </row>
    <row r="37" spans="2:23" s="23" customFormat="1" ht="31.5" x14ac:dyDescent="0.25">
      <c r="B37" s="19">
        <v>20</v>
      </c>
      <c r="C37" s="30">
        <v>43921</v>
      </c>
      <c r="D37" s="19" t="s">
        <v>52</v>
      </c>
      <c r="E37" s="19" t="s">
        <v>52</v>
      </c>
      <c r="F37" s="19" t="s">
        <v>52</v>
      </c>
      <c r="G37" s="19" t="s">
        <v>52</v>
      </c>
      <c r="H37" s="19" t="s">
        <v>52</v>
      </c>
      <c r="I37" s="19" t="s">
        <v>52</v>
      </c>
      <c r="J37" s="19" t="s">
        <v>52</v>
      </c>
      <c r="K37" s="19" t="s">
        <v>52</v>
      </c>
      <c r="L37" s="19" t="s">
        <v>52</v>
      </c>
      <c r="M37" s="19" t="s">
        <v>52</v>
      </c>
      <c r="N37" s="19" t="s">
        <v>52</v>
      </c>
      <c r="O37" s="19" t="s">
        <v>53</v>
      </c>
      <c r="P37" s="19" t="s">
        <v>52</v>
      </c>
      <c r="Q37" s="28" t="s">
        <v>68</v>
      </c>
      <c r="R37" s="27">
        <f t="shared" ref="R37:R42" si="4">U37/T37</f>
        <v>24.413080000000001</v>
      </c>
      <c r="S37" s="19" t="s">
        <v>54</v>
      </c>
      <c r="T37" s="32">
        <v>1</v>
      </c>
      <c r="U37" s="27">
        <v>24.413080000000001</v>
      </c>
      <c r="V37" s="28" t="s">
        <v>69</v>
      </c>
      <c r="W37" s="31" t="s">
        <v>150</v>
      </c>
    </row>
    <row r="38" spans="2:23" s="23" customFormat="1" ht="31.5" x14ac:dyDescent="0.25">
      <c r="B38" s="19">
        <v>21</v>
      </c>
      <c r="C38" s="30">
        <v>43921</v>
      </c>
      <c r="D38" s="19" t="s">
        <v>52</v>
      </c>
      <c r="E38" s="19" t="s">
        <v>52</v>
      </c>
      <c r="F38" s="19" t="s">
        <v>52</v>
      </c>
      <c r="G38" s="19" t="s">
        <v>52</v>
      </c>
      <c r="H38" s="19" t="s">
        <v>52</v>
      </c>
      <c r="I38" s="19" t="s">
        <v>52</v>
      </c>
      <c r="J38" s="19" t="s">
        <v>52</v>
      </c>
      <c r="K38" s="19" t="s">
        <v>52</v>
      </c>
      <c r="L38" s="19" t="s">
        <v>52</v>
      </c>
      <c r="M38" s="19" t="s">
        <v>52</v>
      </c>
      <c r="N38" s="19" t="s">
        <v>52</v>
      </c>
      <c r="O38" s="19" t="s">
        <v>53</v>
      </c>
      <c r="P38" s="19" t="s">
        <v>52</v>
      </c>
      <c r="Q38" s="28" t="s">
        <v>71</v>
      </c>
      <c r="R38" s="27">
        <f t="shared" si="4"/>
        <v>29.436869999999999</v>
      </c>
      <c r="S38" s="19" t="s">
        <v>54</v>
      </c>
      <c r="T38" s="32">
        <v>1</v>
      </c>
      <c r="U38" s="27">
        <v>29.436869999999999</v>
      </c>
      <c r="V38" s="28" t="s">
        <v>70</v>
      </c>
      <c r="W38" s="31" t="s">
        <v>157</v>
      </c>
    </row>
    <row r="39" spans="2:23" s="23" customFormat="1" ht="31.5" x14ac:dyDescent="0.25">
      <c r="B39" s="19">
        <v>22</v>
      </c>
      <c r="C39" s="30">
        <v>43921</v>
      </c>
      <c r="D39" s="19" t="s">
        <v>52</v>
      </c>
      <c r="E39" s="19" t="s">
        <v>52</v>
      </c>
      <c r="F39" s="19" t="s">
        <v>52</v>
      </c>
      <c r="G39" s="19" t="s">
        <v>52</v>
      </c>
      <c r="H39" s="19" t="s">
        <v>52</v>
      </c>
      <c r="I39" s="19" t="s">
        <v>52</v>
      </c>
      <c r="J39" s="19" t="s">
        <v>52</v>
      </c>
      <c r="K39" s="19" t="s">
        <v>52</v>
      </c>
      <c r="L39" s="19" t="s">
        <v>52</v>
      </c>
      <c r="M39" s="19" t="s">
        <v>52</v>
      </c>
      <c r="N39" s="19" t="s">
        <v>52</v>
      </c>
      <c r="O39" s="19" t="s">
        <v>53</v>
      </c>
      <c r="P39" s="19" t="s">
        <v>52</v>
      </c>
      <c r="Q39" s="28" t="s">
        <v>102</v>
      </c>
      <c r="R39" s="27">
        <f t="shared" ref="R39" si="5">U39/T39</f>
        <v>5.6769999999999996</v>
      </c>
      <c r="S39" s="19" t="s">
        <v>54</v>
      </c>
      <c r="T39" s="32">
        <v>1</v>
      </c>
      <c r="U39" s="27">
        <v>5.6769999999999996</v>
      </c>
      <c r="V39" s="28" t="s">
        <v>101</v>
      </c>
      <c r="W39" s="31" t="s">
        <v>127</v>
      </c>
    </row>
    <row r="40" spans="2:23" s="23" customFormat="1" ht="15.75" x14ac:dyDescent="0.25">
      <c r="B40" s="19">
        <v>23</v>
      </c>
      <c r="C40" s="30">
        <v>43921</v>
      </c>
      <c r="D40" s="19" t="s">
        <v>52</v>
      </c>
      <c r="E40" s="19" t="s">
        <v>52</v>
      </c>
      <c r="F40" s="19" t="s">
        <v>52</v>
      </c>
      <c r="G40" s="19" t="s">
        <v>52</v>
      </c>
      <c r="H40" s="19" t="s">
        <v>52</v>
      </c>
      <c r="I40" s="19" t="s">
        <v>52</v>
      </c>
      <c r="J40" s="19" t="s">
        <v>52</v>
      </c>
      <c r="K40" s="19" t="s">
        <v>52</v>
      </c>
      <c r="L40" s="19" t="s">
        <v>52</v>
      </c>
      <c r="M40" s="19" t="s">
        <v>52</v>
      </c>
      <c r="N40" s="19" t="s">
        <v>52</v>
      </c>
      <c r="O40" s="19" t="s">
        <v>53</v>
      </c>
      <c r="P40" s="19" t="s">
        <v>52</v>
      </c>
      <c r="Q40" s="28" t="s">
        <v>170</v>
      </c>
      <c r="R40" s="27">
        <f t="shared" ref="R40" si="6">U40/T40</f>
        <v>5.0432857142857141</v>
      </c>
      <c r="S40" s="19" t="s">
        <v>97</v>
      </c>
      <c r="T40" s="32">
        <v>7</v>
      </c>
      <c r="U40" s="27">
        <v>35.302999999999997</v>
      </c>
      <c r="V40" s="28" t="s">
        <v>169</v>
      </c>
      <c r="W40" s="31" t="s">
        <v>171</v>
      </c>
    </row>
    <row r="41" spans="2:23" s="23" customFormat="1" ht="53.25" customHeight="1" x14ac:dyDescent="0.25">
      <c r="B41" s="19">
        <v>24</v>
      </c>
      <c r="C41" s="30">
        <v>43921</v>
      </c>
      <c r="D41" s="19" t="s">
        <v>52</v>
      </c>
      <c r="E41" s="19" t="s">
        <v>52</v>
      </c>
      <c r="F41" s="19" t="s">
        <v>52</v>
      </c>
      <c r="G41" s="19" t="s">
        <v>52</v>
      </c>
      <c r="H41" s="19" t="s">
        <v>52</v>
      </c>
      <c r="I41" s="19" t="s">
        <v>52</v>
      </c>
      <c r="J41" s="19" t="s">
        <v>52</v>
      </c>
      <c r="K41" s="19" t="s">
        <v>52</v>
      </c>
      <c r="L41" s="19" t="s">
        <v>52</v>
      </c>
      <c r="M41" s="19" t="s">
        <v>52</v>
      </c>
      <c r="N41" s="19" t="s">
        <v>52</v>
      </c>
      <c r="O41" s="19" t="s">
        <v>53</v>
      </c>
      <c r="P41" s="19" t="s">
        <v>52</v>
      </c>
      <c r="Q41" s="31" t="s">
        <v>96</v>
      </c>
      <c r="R41" s="27">
        <f t="shared" ref="R41" si="7">U41/T41</f>
        <v>6.5</v>
      </c>
      <c r="S41" s="19" t="s">
        <v>97</v>
      </c>
      <c r="T41" s="32">
        <v>2</v>
      </c>
      <c r="U41" s="27">
        <v>13</v>
      </c>
      <c r="V41" s="31" t="s">
        <v>144</v>
      </c>
      <c r="W41" s="28" t="s">
        <v>145</v>
      </c>
    </row>
    <row r="42" spans="2:23" s="29" customFormat="1" ht="33" customHeight="1" x14ac:dyDescent="0.25">
      <c r="B42" s="19">
        <v>25</v>
      </c>
      <c r="C42" s="30">
        <v>43921</v>
      </c>
      <c r="D42" s="19" t="s">
        <v>52</v>
      </c>
      <c r="E42" s="19" t="s">
        <v>52</v>
      </c>
      <c r="F42" s="19" t="s">
        <v>52</v>
      </c>
      <c r="G42" s="19" t="s">
        <v>52</v>
      </c>
      <c r="H42" s="19" t="s">
        <v>52</v>
      </c>
      <c r="I42" s="19" t="s">
        <v>52</v>
      </c>
      <c r="J42" s="19" t="s">
        <v>52</v>
      </c>
      <c r="K42" s="19" t="s">
        <v>52</v>
      </c>
      <c r="L42" s="19" t="s">
        <v>52</v>
      </c>
      <c r="M42" s="19" t="s">
        <v>52</v>
      </c>
      <c r="N42" s="19" t="s">
        <v>52</v>
      </c>
      <c r="O42" s="19" t="s">
        <v>53</v>
      </c>
      <c r="P42" s="19" t="s">
        <v>52</v>
      </c>
      <c r="Q42" s="22" t="s">
        <v>58</v>
      </c>
      <c r="R42" s="27">
        <f t="shared" si="4"/>
        <v>15.8</v>
      </c>
      <c r="S42" s="19" t="s">
        <v>54</v>
      </c>
      <c r="T42" s="32">
        <v>1</v>
      </c>
      <c r="U42" s="27">
        <v>15.8</v>
      </c>
      <c r="V42" s="33" t="s">
        <v>72</v>
      </c>
      <c r="W42" s="28" t="s">
        <v>164</v>
      </c>
    </row>
    <row r="43" spans="2:23" s="29" customFormat="1" x14ac:dyDescent="0.25"/>
    <row r="44" spans="2:23" s="29" customFormat="1" x14ac:dyDescent="0.25">
      <c r="B44" s="29" t="str">
        <f>'(1) Приобретение электроэнергии'!B22</f>
        <v>* Информация представлена при наличии документов по состоянию на 07.05.2020</v>
      </c>
    </row>
    <row r="45" spans="2:23" s="29" customFormat="1" x14ac:dyDescent="0.25"/>
    <row r="46" spans="2:23" s="29" customFormat="1" x14ac:dyDescent="0.25">
      <c r="T46" s="55"/>
      <c r="U46" s="55"/>
    </row>
    <row r="47" spans="2:23" s="29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abSelected="1" zoomScale="84" zoomScaleNormal="84" workbookViewId="0">
      <selection activeCell="R35" sqref="R35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19">
        <v>1</v>
      </c>
      <c r="C18" s="30">
        <v>43921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32" t="s">
        <v>81</v>
      </c>
      <c r="R18" s="27">
        <f>U18/T18</f>
        <v>3.7215747679490929E-2</v>
      </c>
      <c r="S18" s="32" t="s">
        <v>82</v>
      </c>
      <c r="T18" s="47">
        <v>5141.5887953767751</v>
      </c>
      <c r="U18" s="47">
        <v>191.3480712804398</v>
      </c>
      <c r="V18" s="25" t="s">
        <v>83</v>
      </c>
      <c r="W18" s="32" t="s">
        <v>149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07.05.2020</v>
      </c>
    </row>
    <row r="21" spans="2:23" x14ac:dyDescent="0.25">
      <c r="T21" s="39"/>
      <c r="U21" s="39"/>
    </row>
    <row r="23" spans="2:23" x14ac:dyDescent="0.25">
      <c r="R23" s="35"/>
      <c r="S23" s="35"/>
      <c r="T23" s="39"/>
      <c r="U23" s="39"/>
    </row>
    <row r="24" spans="2:23" ht="15.75" x14ac:dyDescent="0.25">
      <c r="R24" s="36"/>
      <c r="S24" s="36"/>
      <c r="T24" s="38"/>
      <c r="U24" s="38"/>
    </row>
    <row r="25" spans="2:23" ht="15.75" x14ac:dyDescent="0.25">
      <c r="R25" s="36"/>
      <c r="S25" s="36"/>
      <c r="T25" s="38"/>
      <c r="U25" s="38"/>
    </row>
    <row r="26" spans="2:23" x14ac:dyDescent="0.25">
      <c r="R26" s="36"/>
      <c r="S26" s="36"/>
      <c r="T26" s="44"/>
      <c r="U26" s="44"/>
    </row>
    <row r="27" spans="2:23" x14ac:dyDescent="0.25">
      <c r="R27" s="35"/>
      <c r="S27" s="35"/>
      <c r="T27" s="40"/>
      <c r="U27" s="40"/>
    </row>
    <row r="28" spans="2:23" x14ac:dyDescent="0.25">
      <c r="R28" s="35"/>
      <c r="S28" s="35"/>
      <c r="T28" s="65"/>
      <c r="U28" s="65"/>
    </row>
    <row r="29" spans="2:23" x14ac:dyDescent="0.25">
      <c r="R29" s="35"/>
      <c r="S29" s="35"/>
      <c r="T29" s="40"/>
      <c r="U29" s="40"/>
    </row>
    <row r="30" spans="2:23" x14ac:dyDescent="0.25">
      <c r="T30" s="40"/>
      <c r="U30" s="40"/>
    </row>
    <row r="31" spans="2:23" x14ac:dyDescent="0.25">
      <c r="T31" s="41"/>
      <c r="U31" s="41"/>
    </row>
    <row r="32" spans="2:23" x14ac:dyDescent="0.25">
      <c r="T32" s="41"/>
      <c r="U32" s="41"/>
    </row>
    <row r="33" spans="20:21" x14ac:dyDescent="0.25">
      <c r="T33" s="39"/>
      <c r="U33" s="39"/>
    </row>
    <row r="34" spans="20:21" x14ac:dyDescent="0.25">
      <c r="T34" s="37"/>
      <c r="U34" s="3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J26" sqref="J26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63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9">
        <v>1</v>
      </c>
      <c r="C18" s="20">
        <v>43921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50</v>
      </c>
      <c r="R18" s="21">
        <f t="shared" ref="R18:R31" si="0">U18/T18</f>
        <v>1.6896666666666667</v>
      </c>
      <c r="S18" s="19" t="s">
        <v>51</v>
      </c>
      <c r="T18" s="24">
        <v>12</v>
      </c>
      <c r="U18" s="66">
        <v>20.276</v>
      </c>
      <c r="V18" s="25" t="s">
        <v>86</v>
      </c>
      <c r="W18" s="25" t="s">
        <v>117</v>
      </c>
    </row>
    <row r="19" spans="2:23" s="23" customFormat="1" ht="32.25" customHeight="1" x14ac:dyDescent="0.25">
      <c r="B19" s="19">
        <v>2</v>
      </c>
      <c r="C19" s="20">
        <v>43921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50</v>
      </c>
      <c r="R19" s="21">
        <f t="shared" si="0"/>
        <v>22.6005</v>
      </c>
      <c r="S19" s="19" t="s">
        <v>51</v>
      </c>
      <c r="T19" s="24">
        <v>1</v>
      </c>
      <c r="U19" s="47">
        <v>22.6005</v>
      </c>
      <c r="V19" s="22" t="s">
        <v>147</v>
      </c>
      <c r="W19" s="22" t="s">
        <v>148</v>
      </c>
    </row>
    <row r="20" spans="2:23" s="23" customFormat="1" ht="32.25" customHeight="1" x14ac:dyDescent="0.25">
      <c r="B20" s="19">
        <v>3</v>
      </c>
      <c r="C20" s="20">
        <v>43921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19" t="s">
        <v>73</v>
      </c>
      <c r="R20" s="21">
        <f t="shared" ref="R20" si="1">U20/T20</f>
        <v>2.702</v>
      </c>
      <c r="S20" s="19" t="s">
        <v>51</v>
      </c>
      <c r="T20" s="24">
        <v>1</v>
      </c>
      <c r="U20" s="66">
        <v>2.702</v>
      </c>
      <c r="V20" s="22" t="s">
        <v>112</v>
      </c>
      <c r="W20" s="22" t="s">
        <v>113</v>
      </c>
    </row>
    <row r="21" spans="2:23" s="23" customFormat="1" ht="32.25" customHeight="1" x14ac:dyDescent="0.25">
      <c r="B21" s="19">
        <v>4</v>
      </c>
      <c r="C21" s="20">
        <v>43921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19" t="s">
        <v>73</v>
      </c>
      <c r="R21" s="21">
        <f t="shared" si="0"/>
        <v>3.6637499999999998</v>
      </c>
      <c r="S21" s="19" t="s">
        <v>51</v>
      </c>
      <c r="T21" s="24">
        <v>16</v>
      </c>
      <c r="U21" s="47">
        <v>58.62</v>
      </c>
      <c r="V21" s="25" t="s">
        <v>155</v>
      </c>
      <c r="W21" s="22" t="s">
        <v>156</v>
      </c>
    </row>
    <row r="22" spans="2:23" s="23" customFormat="1" ht="32.25" customHeight="1" x14ac:dyDescent="0.25">
      <c r="B22" s="19">
        <v>5</v>
      </c>
      <c r="C22" s="20">
        <v>43921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19" t="s">
        <v>50</v>
      </c>
      <c r="R22" s="21">
        <f t="shared" si="0"/>
        <v>20.890875000000001</v>
      </c>
      <c r="S22" s="19" t="s">
        <v>51</v>
      </c>
      <c r="T22" s="24">
        <v>8</v>
      </c>
      <c r="U22" s="47">
        <v>167.12700000000001</v>
      </c>
      <c r="V22" s="42" t="s">
        <v>151</v>
      </c>
      <c r="W22" s="22" t="s">
        <v>152</v>
      </c>
    </row>
    <row r="23" spans="2:23" s="23" customFormat="1" ht="32.25" customHeight="1" x14ac:dyDescent="0.25">
      <c r="B23" s="19">
        <v>6</v>
      </c>
      <c r="C23" s="20">
        <v>43921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19" t="s">
        <v>50</v>
      </c>
      <c r="R23" s="21">
        <f t="shared" si="0"/>
        <v>18.448612903225804</v>
      </c>
      <c r="S23" s="19" t="s">
        <v>51</v>
      </c>
      <c r="T23" s="24">
        <v>18.600000000000001</v>
      </c>
      <c r="U23" s="47">
        <v>343.14420000000001</v>
      </c>
      <c r="V23" s="25" t="s">
        <v>167</v>
      </c>
      <c r="W23" s="22" t="s">
        <v>168</v>
      </c>
    </row>
    <row r="24" spans="2:23" s="23" customFormat="1" ht="32.25" customHeight="1" x14ac:dyDescent="0.25">
      <c r="B24" s="19">
        <v>7</v>
      </c>
      <c r="C24" s="20">
        <v>43921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19" t="s">
        <v>106</v>
      </c>
      <c r="R24" s="21">
        <f t="shared" ref="R24" si="2">U24/T24</f>
        <v>0.27516129032258063</v>
      </c>
      <c r="S24" s="19" t="s">
        <v>51</v>
      </c>
      <c r="T24" s="24">
        <v>62</v>
      </c>
      <c r="U24" s="47">
        <v>17.059999999999999</v>
      </c>
      <c r="V24" s="25" t="s">
        <v>165</v>
      </c>
      <c r="W24" s="22" t="s">
        <v>166</v>
      </c>
    </row>
    <row r="25" spans="2:23" s="23" customFormat="1" ht="32.25" customHeight="1" x14ac:dyDescent="0.25">
      <c r="B25" s="19">
        <v>8</v>
      </c>
      <c r="C25" s="20">
        <v>43921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19" t="s">
        <v>50</v>
      </c>
      <c r="R25" s="21">
        <f t="shared" ref="R25" si="3">U25/T25</f>
        <v>18.369377499999999</v>
      </c>
      <c r="S25" s="19" t="s">
        <v>51</v>
      </c>
      <c r="T25" s="24">
        <v>4</v>
      </c>
      <c r="U25" s="47">
        <v>73.477509999999995</v>
      </c>
      <c r="V25" s="25" t="s">
        <v>158</v>
      </c>
      <c r="W25" s="22" t="s">
        <v>159</v>
      </c>
    </row>
    <row r="26" spans="2:23" s="23" customFormat="1" ht="36.75" customHeight="1" x14ac:dyDescent="0.25">
      <c r="B26" s="19">
        <v>9</v>
      </c>
      <c r="C26" s="20">
        <v>43921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19" t="s">
        <v>50</v>
      </c>
      <c r="R26" s="21">
        <f t="shared" si="0"/>
        <v>8.3185157894736843</v>
      </c>
      <c r="S26" s="19" t="s">
        <v>51</v>
      </c>
      <c r="T26" s="24">
        <v>19</v>
      </c>
      <c r="U26" s="47">
        <v>158.05179999999999</v>
      </c>
      <c r="V26" s="46" t="s">
        <v>162</v>
      </c>
      <c r="W26" s="25" t="s">
        <v>163</v>
      </c>
    </row>
    <row r="27" spans="2:23" s="23" customFormat="1" ht="36.75" customHeight="1" x14ac:dyDescent="0.25">
      <c r="B27" s="19">
        <v>10</v>
      </c>
      <c r="C27" s="20">
        <v>43921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19" t="s">
        <v>73</v>
      </c>
      <c r="R27" s="21">
        <f t="shared" ref="R27" si="4">U27/T27</f>
        <v>8.25</v>
      </c>
      <c r="S27" s="19" t="s">
        <v>51</v>
      </c>
      <c r="T27" s="24">
        <v>2</v>
      </c>
      <c r="U27" s="47">
        <v>16.5</v>
      </c>
      <c r="V27" s="46" t="s">
        <v>130</v>
      </c>
      <c r="W27" s="25" t="s">
        <v>131</v>
      </c>
    </row>
    <row r="28" spans="2:23" s="23" customFormat="1" ht="36.75" customHeight="1" x14ac:dyDescent="0.25">
      <c r="B28" s="19">
        <v>11</v>
      </c>
      <c r="C28" s="20">
        <v>43921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19" t="s">
        <v>73</v>
      </c>
      <c r="R28" s="21">
        <f t="shared" ref="R28:R29" si="5">U28/T28</f>
        <v>3.2</v>
      </c>
      <c r="S28" s="19" t="s">
        <v>51</v>
      </c>
      <c r="T28" s="24">
        <v>1</v>
      </c>
      <c r="U28" s="47">
        <v>3.2</v>
      </c>
      <c r="V28" s="46" t="s">
        <v>132</v>
      </c>
      <c r="W28" s="25" t="s">
        <v>133</v>
      </c>
    </row>
    <row r="29" spans="2:23" s="23" customFormat="1" ht="36.75" customHeight="1" x14ac:dyDescent="0.25">
      <c r="B29" s="19">
        <v>12</v>
      </c>
      <c r="C29" s="20">
        <v>43921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19" t="s">
        <v>73</v>
      </c>
      <c r="R29" s="21">
        <f t="shared" si="5"/>
        <v>22.15</v>
      </c>
      <c r="S29" s="19" t="s">
        <v>51</v>
      </c>
      <c r="T29" s="24">
        <v>1</v>
      </c>
      <c r="U29" s="47">
        <v>22.15</v>
      </c>
      <c r="V29" s="46" t="s">
        <v>134</v>
      </c>
      <c r="W29" s="25" t="s">
        <v>135</v>
      </c>
    </row>
    <row r="30" spans="2:23" s="23" customFormat="1" ht="36.75" customHeight="1" x14ac:dyDescent="0.25">
      <c r="B30" s="19">
        <v>13</v>
      </c>
      <c r="C30" s="20">
        <v>43921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19" t="s">
        <v>73</v>
      </c>
      <c r="R30" s="21">
        <f t="shared" si="0"/>
        <v>1.9666666666666668</v>
      </c>
      <c r="S30" s="19" t="s">
        <v>51</v>
      </c>
      <c r="T30" s="24">
        <v>3</v>
      </c>
      <c r="U30" s="47">
        <v>5.9</v>
      </c>
      <c r="V30" s="46" t="s">
        <v>93</v>
      </c>
      <c r="W30" s="25" t="s">
        <v>114</v>
      </c>
    </row>
    <row r="31" spans="2:23" s="23" customFormat="1" ht="47.25" customHeight="1" x14ac:dyDescent="0.25">
      <c r="B31" s="19">
        <v>14</v>
      </c>
      <c r="C31" s="20">
        <v>43921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52</v>
      </c>
      <c r="I31" s="19" t="s">
        <v>52</v>
      </c>
      <c r="J31" s="19" t="s">
        <v>52</v>
      </c>
      <c r="K31" s="19" t="s">
        <v>52</v>
      </c>
      <c r="L31" s="19" t="s">
        <v>52</v>
      </c>
      <c r="M31" s="19" t="s">
        <v>52</v>
      </c>
      <c r="N31" s="19" t="s">
        <v>52</v>
      </c>
      <c r="O31" s="19" t="s">
        <v>53</v>
      </c>
      <c r="P31" s="19" t="s">
        <v>52</v>
      </c>
      <c r="Q31" s="19" t="s">
        <v>76</v>
      </c>
      <c r="R31" s="21">
        <f t="shared" si="0"/>
        <v>3.8755675039905904</v>
      </c>
      <c r="S31" s="19" t="s">
        <v>75</v>
      </c>
      <c r="T31" s="21">
        <v>11.903</v>
      </c>
      <c r="U31" s="47">
        <v>46.130879999999998</v>
      </c>
      <c r="V31" s="22" t="s">
        <v>74</v>
      </c>
      <c r="W31" s="25" t="s">
        <v>119</v>
      </c>
    </row>
    <row r="32" spans="2:23" s="29" customFormat="1" ht="49.5" customHeight="1" x14ac:dyDescent="0.25">
      <c r="B32" s="19">
        <v>15</v>
      </c>
      <c r="C32" s="20">
        <v>43921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53</v>
      </c>
      <c r="P32" s="19" t="s">
        <v>52</v>
      </c>
      <c r="Q32" s="19" t="s">
        <v>79</v>
      </c>
      <c r="R32" s="21">
        <f>U32/T32</f>
        <v>0.28201075268817205</v>
      </c>
      <c r="S32" s="19" t="s">
        <v>51</v>
      </c>
      <c r="T32" s="24">
        <v>93</v>
      </c>
      <c r="U32" s="64">
        <v>26.227</v>
      </c>
      <c r="V32" s="22" t="s">
        <v>80</v>
      </c>
      <c r="W32" s="25" t="s">
        <v>146</v>
      </c>
    </row>
    <row r="33" spans="2:23" s="34" customFormat="1" ht="36.7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2:23" x14ac:dyDescent="0.25">
      <c r="B34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H31" sqref="H31"/>
    </sheetView>
  </sheetViews>
  <sheetFormatPr defaultRowHeight="15" x14ac:dyDescent="0.25"/>
  <cols>
    <col min="1" max="1" width="2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3" customHeight="1" x14ac:dyDescent="0.25">
      <c r="B18" s="57" t="s">
        <v>52</v>
      </c>
      <c r="C18" s="57" t="s">
        <v>52</v>
      </c>
      <c r="D18" s="57" t="s">
        <v>52</v>
      </c>
      <c r="E18" s="57" t="s">
        <v>52</v>
      </c>
      <c r="F18" s="57" t="s">
        <v>52</v>
      </c>
      <c r="G18" s="57" t="s">
        <v>52</v>
      </c>
      <c r="H18" s="57" t="s">
        <v>52</v>
      </c>
      <c r="I18" s="57" t="s">
        <v>52</v>
      </c>
      <c r="J18" s="57" t="s">
        <v>52</v>
      </c>
      <c r="K18" s="57" t="s">
        <v>52</v>
      </c>
      <c r="L18" s="57" t="s">
        <v>52</v>
      </c>
      <c r="M18" s="57" t="s">
        <v>52</v>
      </c>
      <c r="N18" s="57" t="s">
        <v>52</v>
      </c>
      <c r="O18" s="57" t="s">
        <v>52</v>
      </c>
      <c r="P18" s="57" t="s">
        <v>52</v>
      </c>
      <c r="Q18" s="57" t="s">
        <v>52</v>
      </c>
      <c r="R18" s="57" t="s">
        <v>52</v>
      </c>
      <c r="S18" s="57" t="s">
        <v>52</v>
      </c>
      <c r="T18" s="57" t="s">
        <v>52</v>
      </c>
      <c r="U18" s="57" t="s">
        <v>52</v>
      </c>
      <c r="V18" s="57" t="s">
        <v>52</v>
      </c>
      <c r="W18" s="57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2" zoomScaleNormal="82" workbookViewId="0">
      <selection activeCell="O34" sqref="O34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0.5" customHeight="1" x14ac:dyDescent="0.25">
      <c r="B18" s="63" t="s">
        <v>52</v>
      </c>
      <c r="C18" s="63" t="s">
        <v>52</v>
      </c>
      <c r="D18" s="63" t="s">
        <v>52</v>
      </c>
      <c r="E18" s="63" t="s">
        <v>52</v>
      </c>
      <c r="F18" s="63" t="s">
        <v>52</v>
      </c>
      <c r="G18" s="63" t="s">
        <v>52</v>
      </c>
      <c r="H18" s="63" t="s">
        <v>52</v>
      </c>
      <c r="I18" s="63" t="s">
        <v>52</v>
      </c>
      <c r="J18" s="63" t="s">
        <v>52</v>
      </c>
      <c r="K18" s="63" t="s">
        <v>52</v>
      </c>
      <c r="L18" s="63" t="s">
        <v>52</v>
      </c>
      <c r="M18" s="63" t="s">
        <v>52</v>
      </c>
      <c r="N18" s="63" t="s">
        <v>52</v>
      </c>
      <c r="O18" s="63" t="s">
        <v>52</v>
      </c>
      <c r="P18" s="63" t="s">
        <v>52</v>
      </c>
      <c r="Q18" s="63" t="s">
        <v>52</v>
      </c>
      <c r="R18" s="63" t="s">
        <v>52</v>
      </c>
      <c r="S18" s="63" t="s">
        <v>52</v>
      </c>
      <c r="T18" s="63" t="s">
        <v>52</v>
      </c>
      <c r="U18" s="63" t="s">
        <v>52</v>
      </c>
      <c r="V18" s="63" t="s">
        <v>52</v>
      </c>
      <c r="W18" s="63" t="s">
        <v>52</v>
      </c>
    </row>
    <row r="19" spans="2:23" s="23" customFormat="1" ht="40.5" customHeight="1" x14ac:dyDescent="0.25">
      <c r="B19" s="63" t="s">
        <v>52</v>
      </c>
      <c r="C19" s="63" t="s">
        <v>52</v>
      </c>
      <c r="D19" s="63" t="s">
        <v>52</v>
      </c>
      <c r="E19" s="63" t="s">
        <v>52</v>
      </c>
      <c r="F19" s="63" t="s">
        <v>52</v>
      </c>
      <c r="G19" s="63" t="s">
        <v>52</v>
      </c>
      <c r="H19" s="63" t="s">
        <v>52</v>
      </c>
      <c r="I19" s="63" t="s">
        <v>52</v>
      </c>
      <c r="J19" s="63" t="s">
        <v>52</v>
      </c>
      <c r="K19" s="63" t="s">
        <v>52</v>
      </c>
      <c r="L19" s="63" t="s">
        <v>52</v>
      </c>
      <c r="M19" s="63" t="s">
        <v>52</v>
      </c>
      <c r="N19" s="63" t="s">
        <v>52</v>
      </c>
      <c r="O19" s="63" t="s">
        <v>52</v>
      </c>
      <c r="P19" s="63" t="s">
        <v>52</v>
      </c>
      <c r="Q19" s="63" t="s">
        <v>52</v>
      </c>
      <c r="R19" s="63" t="s">
        <v>52</v>
      </c>
      <c r="S19" s="63" t="s">
        <v>52</v>
      </c>
      <c r="T19" s="63" t="s">
        <v>52</v>
      </c>
      <c r="U19" s="63" t="s">
        <v>52</v>
      </c>
      <c r="V19" s="63" t="s">
        <v>52</v>
      </c>
      <c r="W19" s="63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L21" sqref="L21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93.75" customHeight="1" x14ac:dyDescent="0.25">
      <c r="B18" s="19">
        <v>1</v>
      </c>
      <c r="C18" s="30">
        <v>43921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91</v>
      </c>
      <c r="R18" s="21">
        <f>U18/T18</f>
        <v>3.9344399999999999</v>
      </c>
      <c r="S18" s="19" t="s">
        <v>51</v>
      </c>
      <c r="T18" s="19">
        <v>3</v>
      </c>
      <c r="U18" s="21">
        <v>11.803319999999999</v>
      </c>
      <c r="V18" s="19" t="s">
        <v>92</v>
      </c>
      <c r="W18" s="19" t="s">
        <v>161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H42" sqref="H4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Q36" sqref="Q36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8" t="s">
        <v>52</v>
      </c>
      <c r="C18" s="18" t="s">
        <v>52</v>
      </c>
      <c r="D18" s="18" t="s">
        <v>52</v>
      </c>
      <c r="E18" s="18" t="s">
        <v>52</v>
      </c>
      <c r="F18" s="18" t="s">
        <v>52</v>
      </c>
      <c r="G18" s="18" t="s">
        <v>52</v>
      </c>
      <c r="H18" s="18" t="s">
        <v>52</v>
      </c>
      <c r="I18" s="18" t="s">
        <v>52</v>
      </c>
      <c r="J18" s="18" t="s">
        <v>52</v>
      </c>
      <c r="K18" s="18" t="s">
        <v>52</v>
      </c>
      <c r="L18" s="18" t="s">
        <v>52</v>
      </c>
      <c r="M18" s="18" t="s">
        <v>52</v>
      </c>
      <c r="N18" s="18" t="s">
        <v>52</v>
      </c>
      <c r="O18" s="18" t="s">
        <v>52</v>
      </c>
      <c r="P18" s="18" t="s">
        <v>52</v>
      </c>
      <c r="Q18" s="18" t="s">
        <v>52</v>
      </c>
      <c r="R18" s="18" t="s">
        <v>52</v>
      </c>
      <c r="S18" s="18" t="s">
        <v>52</v>
      </c>
      <c r="T18" s="18" t="s">
        <v>52</v>
      </c>
      <c r="U18" s="18" t="s">
        <v>52</v>
      </c>
      <c r="V18" s="18" t="s">
        <v>52</v>
      </c>
      <c r="W18" s="18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7.5" customHeight="1" x14ac:dyDescent="0.25">
      <c r="B18" s="45" t="s">
        <v>52</v>
      </c>
      <c r="C18" s="45" t="s">
        <v>52</v>
      </c>
      <c r="D18" s="45" t="s">
        <v>52</v>
      </c>
      <c r="E18" s="45" t="s">
        <v>52</v>
      </c>
      <c r="F18" s="45" t="s">
        <v>52</v>
      </c>
      <c r="G18" s="45" t="s">
        <v>52</v>
      </c>
      <c r="H18" s="45" t="s">
        <v>52</v>
      </c>
      <c r="I18" s="45" t="s">
        <v>52</v>
      </c>
      <c r="J18" s="45" t="s">
        <v>52</v>
      </c>
      <c r="K18" s="45" t="s">
        <v>52</v>
      </c>
      <c r="L18" s="45" t="s">
        <v>52</v>
      </c>
      <c r="M18" s="45" t="s">
        <v>52</v>
      </c>
      <c r="N18" s="45" t="s">
        <v>52</v>
      </c>
      <c r="O18" s="45" t="s">
        <v>52</v>
      </c>
      <c r="P18" s="45" t="s">
        <v>52</v>
      </c>
      <c r="Q18" s="45" t="s">
        <v>52</v>
      </c>
      <c r="R18" s="45" t="s">
        <v>52</v>
      </c>
      <c r="S18" s="45" t="s">
        <v>52</v>
      </c>
      <c r="T18" s="45" t="s">
        <v>52</v>
      </c>
      <c r="U18" s="45" t="s">
        <v>52</v>
      </c>
      <c r="V18" s="45" t="s">
        <v>52</v>
      </c>
      <c r="W18" s="45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07.05.2020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2020-05-07T13:14:31Z</dcterms:modified>
</cp:coreProperties>
</file>